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20-2021" sheetId="2" r:id="rId1"/>
  </sheets>
  <definedNames>
    <definedName name="_xlnm._FilterDatabase" localSheetId="0" hidden="1">'2020-2021'!$A$10:$IV$447</definedName>
    <definedName name="_xlnm.Print_Titles" localSheetId="0">'2020-2021'!$8:$9</definedName>
  </definedNames>
  <calcPr calcId="125725"/>
</workbook>
</file>

<file path=xl/calcChain.xml><?xml version="1.0" encoding="utf-8"?>
<calcChain xmlns="http://schemas.openxmlformats.org/spreadsheetml/2006/main">
  <c r="H295" i="2"/>
  <c r="G295"/>
  <c r="H294"/>
  <c r="G294"/>
  <c r="H293"/>
  <c r="G293"/>
  <c r="H292"/>
  <c r="G292"/>
  <c r="H291"/>
  <c r="G291"/>
  <c r="H289"/>
  <c r="G289"/>
  <c r="H288"/>
  <c r="G288"/>
  <c r="H287"/>
  <c r="G287"/>
  <c r="H286"/>
  <c r="G286"/>
  <c r="H285"/>
  <c r="G285"/>
  <c r="H281"/>
  <c r="G281"/>
  <c r="H279"/>
  <c r="G279"/>
  <c r="H277"/>
  <c r="G277"/>
  <c r="H276"/>
  <c r="G276"/>
  <c r="H274"/>
  <c r="G274"/>
  <c r="H272"/>
  <c r="G272"/>
  <c r="H271"/>
  <c r="G271"/>
  <c r="H270"/>
  <c r="G270"/>
  <c r="H267"/>
  <c r="G267"/>
  <c r="H264"/>
  <c r="G264"/>
  <c r="H263"/>
  <c r="G263"/>
  <c r="H262"/>
  <c r="G262"/>
  <c r="H261"/>
  <c r="G261"/>
  <c r="H260"/>
  <c r="G260"/>
  <c r="H258"/>
  <c r="G258"/>
  <c r="H257"/>
  <c r="G257"/>
  <c r="G256" s="1"/>
  <c r="G255" s="1"/>
  <c r="H256"/>
  <c r="H255" s="1"/>
  <c r="H253"/>
  <c r="H252" s="1"/>
  <c r="H251" s="1"/>
  <c r="H250" s="1"/>
  <c r="G253"/>
  <c r="G252"/>
  <c r="G251" s="1"/>
  <c r="G250" s="1"/>
  <c r="H248"/>
  <c r="G248"/>
  <c r="H247"/>
  <c r="G247"/>
  <c r="H246"/>
  <c r="G246"/>
  <c r="H245"/>
  <c r="G245"/>
  <c r="H242"/>
  <c r="G242"/>
  <c r="H240"/>
  <c r="H239" s="1"/>
  <c r="H238" s="1"/>
  <c r="H237" s="1"/>
  <c r="G240"/>
  <c r="G239" s="1"/>
  <c r="G238" s="1"/>
  <c r="G237" s="1"/>
  <c r="H235"/>
  <c r="H234" s="1"/>
  <c r="H233" s="1"/>
  <c r="H232" s="1"/>
  <c r="H231" s="1"/>
  <c r="G235"/>
  <c r="G234" s="1"/>
  <c r="G233" s="1"/>
  <c r="H228"/>
  <c r="G228"/>
  <c r="G227" s="1"/>
  <c r="G226" s="1"/>
  <c r="H227"/>
  <c r="H226" s="1"/>
  <c r="H224"/>
  <c r="G224"/>
  <c r="H222"/>
  <c r="G222"/>
  <c r="G221" s="1"/>
  <c r="G220" s="1"/>
  <c r="G219" s="1"/>
  <c r="G218" s="1"/>
  <c r="H221"/>
  <c r="H220" s="1"/>
  <c r="H219" s="1"/>
  <c r="H218" s="1"/>
  <c r="H216"/>
  <c r="H215" s="1"/>
  <c r="H214" s="1"/>
  <c r="G216"/>
  <c r="G215" s="1"/>
  <c r="G214" s="1"/>
  <c r="H212"/>
  <c r="G212"/>
  <c r="H210"/>
  <c r="H209" s="1"/>
  <c r="H208" s="1"/>
  <c r="H207" s="1"/>
  <c r="G210"/>
  <c r="G209" s="1"/>
  <c r="G208" s="1"/>
  <c r="G207" s="1"/>
  <c r="H203"/>
  <c r="H202" s="1"/>
  <c r="H201" s="1"/>
  <c r="H200" s="1"/>
  <c r="H199" s="1"/>
  <c r="H198" s="1"/>
  <c r="G203"/>
  <c r="G202" s="1"/>
  <c r="G201" s="1"/>
  <c r="G200" s="1"/>
  <c r="G199" s="1"/>
  <c r="G198" s="1"/>
  <c r="H196"/>
  <c r="H195" s="1"/>
  <c r="G196"/>
  <c r="G195" s="1"/>
  <c r="H193"/>
  <c r="H192" s="1"/>
  <c r="G193"/>
  <c r="G192" s="1"/>
  <c r="H190"/>
  <c r="H189" s="1"/>
  <c r="H188" s="1"/>
  <c r="G190"/>
  <c r="G189" s="1"/>
  <c r="H186"/>
  <c r="G186"/>
  <c r="G185" s="1"/>
  <c r="H185"/>
  <c r="H183"/>
  <c r="G183"/>
  <c r="H180"/>
  <c r="H179" s="1"/>
  <c r="G180"/>
  <c r="G179" s="1"/>
  <c r="G178" s="1"/>
  <c r="H176"/>
  <c r="G176"/>
  <c r="H174"/>
  <c r="G174"/>
  <c r="H172"/>
  <c r="G172"/>
  <c r="G171" s="1"/>
  <c r="G170" s="1"/>
  <c r="H171"/>
  <c r="H170" s="1"/>
  <c r="H168"/>
  <c r="G168"/>
  <c r="H166"/>
  <c r="G166"/>
  <c r="H163"/>
  <c r="H162" s="1"/>
  <c r="H161" s="1"/>
  <c r="G163"/>
  <c r="G162" s="1"/>
  <c r="G161" s="1"/>
  <c r="H159"/>
  <c r="G159"/>
  <c r="H155"/>
  <c r="H154" s="1"/>
  <c r="G155"/>
  <c r="G154" s="1"/>
  <c r="H152"/>
  <c r="G152"/>
  <c r="H150"/>
  <c r="G150"/>
  <c r="G149" s="1"/>
  <c r="H149"/>
  <c r="H148" s="1"/>
  <c r="H145"/>
  <c r="G145"/>
  <c r="G144" s="1"/>
  <c r="G143" s="1"/>
  <c r="G142" s="1"/>
  <c r="H144"/>
  <c r="H143" s="1"/>
  <c r="H142" s="1"/>
  <c r="H140"/>
  <c r="G140"/>
  <c r="G139" s="1"/>
  <c r="H139"/>
  <c r="H138" s="1"/>
  <c r="G138"/>
  <c r="G137" s="1"/>
  <c r="H137"/>
  <c r="H135"/>
  <c r="H134" s="1"/>
  <c r="H133" s="1"/>
  <c r="H132" s="1"/>
  <c r="H131" s="1"/>
  <c r="G135"/>
  <c r="G134" s="1"/>
  <c r="G133" s="1"/>
  <c r="G132" s="1"/>
  <c r="G131" s="1"/>
  <c r="H128"/>
  <c r="G128"/>
  <c r="G127" s="1"/>
  <c r="G126" s="1"/>
  <c r="G125" s="1"/>
  <c r="G124" s="1"/>
  <c r="H127"/>
  <c r="H126" s="1"/>
  <c r="H125" s="1"/>
  <c r="H124" s="1"/>
  <c r="H121"/>
  <c r="G121"/>
  <c r="H119"/>
  <c r="H118" s="1"/>
  <c r="H117" s="1"/>
  <c r="H116" s="1"/>
  <c r="H115" s="1"/>
  <c r="G119"/>
  <c r="G118" s="1"/>
  <c r="G117" s="1"/>
  <c r="G116" s="1"/>
  <c r="G115" s="1"/>
  <c r="H113"/>
  <c r="G113"/>
  <c r="H111"/>
  <c r="H110" s="1"/>
  <c r="G111"/>
  <c r="G110" s="1"/>
  <c r="H107"/>
  <c r="G107"/>
  <c r="H104"/>
  <c r="G104"/>
  <c r="H101"/>
  <c r="G101"/>
  <c r="H99"/>
  <c r="G99"/>
  <c r="G98" s="1"/>
  <c r="H98"/>
  <c r="H95"/>
  <c r="G95"/>
  <c r="H93"/>
  <c r="H92" s="1"/>
  <c r="G93"/>
  <c r="G92" s="1"/>
  <c r="H87"/>
  <c r="G87"/>
  <c r="G86" s="1"/>
  <c r="G85" s="1"/>
  <c r="G84" s="1"/>
  <c r="H86"/>
  <c r="H85" s="1"/>
  <c r="H84" s="1"/>
  <c r="H82"/>
  <c r="G82"/>
  <c r="G81" s="1"/>
  <c r="G80" s="1"/>
  <c r="G79" s="1"/>
  <c r="H81"/>
  <c r="H80" s="1"/>
  <c r="H79" s="1"/>
  <c r="H77"/>
  <c r="G77"/>
  <c r="G76" s="1"/>
  <c r="G75" s="1"/>
  <c r="G74" s="1"/>
  <c r="G73" s="1"/>
  <c r="H76"/>
  <c r="H75" s="1"/>
  <c r="H74" s="1"/>
  <c r="H73" s="1"/>
  <c r="H70"/>
  <c r="H69" s="1"/>
  <c r="G70"/>
  <c r="G69" s="1"/>
  <c r="H65"/>
  <c r="G65"/>
  <c r="H62"/>
  <c r="G62"/>
  <c r="G61" s="1"/>
  <c r="H61"/>
  <c r="H56"/>
  <c r="G56"/>
  <c r="G55" s="1"/>
  <c r="G54" s="1"/>
  <c r="H55"/>
  <c r="H54" s="1"/>
  <c r="H51"/>
  <c r="H50" s="1"/>
  <c r="H49" s="1"/>
  <c r="G51"/>
  <c r="G50" s="1"/>
  <c r="G49" s="1"/>
  <c r="H45"/>
  <c r="G45"/>
  <c r="G44" s="1"/>
  <c r="G43" s="1"/>
  <c r="G42" s="1"/>
  <c r="G41" s="1"/>
  <c r="H44"/>
  <c r="H43" s="1"/>
  <c r="H42" s="1"/>
  <c r="H41" s="1"/>
  <c r="H39"/>
  <c r="H38" s="1"/>
  <c r="H37" s="1"/>
  <c r="H36" s="1"/>
  <c r="H35" s="1"/>
  <c r="G39"/>
  <c r="H33"/>
  <c r="G33"/>
  <c r="G32" s="1"/>
  <c r="G31" s="1"/>
  <c r="G30" s="1"/>
  <c r="G29" s="1"/>
  <c r="H32"/>
  <c r="H31" s="1"/>
  <c r="H30" s="1"/>
  <c r="H29" s="1"/>
  <c r="H26"/>
  <c r="G26"/>
  <c r="H24"/>
  <c r="G24"/>
  <c r="G22" s="1"/>
  <c r="G21" s="1"/>
  <c r="G20" s="1"/>
  <c r="H22"/>
  <c r="H21" s="1"/>
  <c r="H20" s="1"/>
  <c r="H18"/>
  <c r="G18"/>
  <c r="H15"/>
  <c r="H14" s="1"/>
  <c r="G15"/>
  <c r="H13"/>
  <c r="H359"/>
  <c r="G359"/>
  <c r="G358" s="1"/>
  <c r="G357" s="1"/>
  <c r="G356" s="1"/>
  <c r="G355" s="1"/>
  <c r="G354" s="1"/>
  <c r="H358"/>
  <c r="H357" s="1"/>
  <c r="H356" s="1"/>
  <c r="H355" s="1"/>
  <c r="H354" s="1"/>
  <c r="H352"/>
  <c r="G352"/>
  <c r="G351" s="1"/>
  <c r="H351"/>
  <c r="H349"/>
  <c r="G349"/>
  <c r="G348" s="1"/>
  <c r="H348"/>
  <c r="H346"/>
  <c r="G346"/>
  <c r="G345" s="1"/>
  <c r="H345"/>
  <c r="H340"/>
  <c r="H339" s="1"/>
  <c r="H338" s="1"/>
  <c r="G340"/>
  <c r="G339" s="1"/>
  <c r="G338" s="1"/>
  <c r="H336"/>
  <c r="G336"/>
  <c r="H334"/>
  <c r="H333" s="1"/>
  <c r="G334"/>
  <c r="G333" s="1"/>
  <c r="H331"/>
  <c r="G331"/>
  <c r="H329"/>
  <c r="G329"/>
  <c r="H325"/>
  <c r="G325"/>
  <c r="H323"/>
  <c r="G323"/>
  <c r="G322" s="1"/>
  <c r="H322"/>
  <c r="H318"/>
  <c r="G318"/>
  <c r="H316"/>
  <c r="H315" s="1"/>
  <c r="G316"/>
  <c r="G315"/>
  <c r="H313"/>
  <c r="G313"/>
  <c r="H311"/>
  <c r="G311"/>
  <c r="G310" s="1"/>
  <c r="H310"/>
  <c r="H308"/>
  <c r="G308"/>
  <c r="H304"/>
  <c r="G304"/>
  <c r="H302"/>
  <c r="G302"/>
  <c r="H301"/>
  <c r="H300" s="1"/>
  <c r="H299" s="1"/>
  <c r="H298" s="1"/>
  <c r="H445"/>
  <c r="H444" s="1"/>
  <c r="G445"/>
  <c r="G444" s="1"/>
  <c r="H442"/>
  <c r="G442"/>
  <c r="G441" s="1"/>
  <c r="H441"/>
  <c r="H439"/>
  <c r="G439"/>
  <c r="G438" s="1"/>
  <c r="H438"/>
  <c r="H434"/>
  <c r="G434"/>
  <c r="G433" s="1"/>
  <c r="G432" s="1"/>
  <c r="G431" s="1"/>
  <c r="H433"/>
  <c r="H432" s="1"/>
  <c r="H431" s="1"/>
  <c r="H425"/>
  <c r="G425"/>
  <c r="H423"/>
  <c r="G423"/>
  <c r="H420"/>
  <c r="G420"/>
  <c r="H418"/>
  <c r="G418"/>
  <c r="H415"/>
  <c r="G415"/>
  <c r="H411"/>
  <c r="H410" s="1"/>
  <c r="H409" s="1"/>
  <c r="H408" s="1"/>
  <c r="G411"/>
  <c r="G410"/>
  <c r="G409" s="1"/>
  <c r="G408" s="1"/>
  <c r="H406"/>
  <c r="G406"/>
  <c r="H403"/>
  <c r="G403"/>
  <c r="H401"/>
  <c r="H400" s="1"/>
  <c r="H399" s="1"/>
  <c r="H398" s="1"/>
  <c r="G401"/>
  <c r="G400" s="1"/>
  <c r="G399" s="1"/>
  <c r="G398" s="1"/>
  <c r="H395"/>
  <c r="H394" s="1"/>
  <c r="H393" s="1"/>
  <c r="H392" s="1"/>
  <c r="H391" s="1"/>
  <c r="G395"/>
  <c r="G394" s="1"/>
  <c r="G393" s="1"/>
  <c r="G392" s="1"/>
  <c r="G391" s="1"/>
  <c r="H389"/>
  <c r="G389"/>
  <c r="H387"/>
  <c r="G387"/>
  <c r="H384"/>
  <c r="G384"/>
  <c r="H383"/>
  <c r="G383"/>
  <c r="G382" s="1"/>
  <c r="G381" s="1"/>
  <c r="H382"/>
  <c r="H381" s="1"/>
  <c r="H378"/>
  <c r="H377" s="1"/>
  <c r="H376" s="1"/>
  <c r="H375" s="1"/>
  <c r="H374" s="1"/>
  <c r="G378"/>
  <c r="G377"/>
  <c r="H370"/>
  <c r="G370"/>
  <c r="H367"/>
  <c r="H366" s="1"/>
  <c r="H365" s="1"/>
  <c r="H364" s="1"/>
  <c r="H363" s="1"/>
  <c r="G367"/>
  <c r="G366" s="1"/>
  <c r="G365" s="1"/>
  <c r="G364" s="1"/>
  <c r="G363" s="1"/>
  <c r="G91" l="1"/>
  <c r="G90" s="1"/>
  <c r="G89" s="1"/>
  <c r="H344"/>
  <c r="H343" s="1"/>
  <c r="H342" s="1"/>
  <c r="H297" s="1"/>
  <c r="G38"/>
  <c r="G37" s="1"/>
  <c r="G36" s="1"/>
  <c r="G35" s="1"/>
  <c r="G206"/>
  <c r="G205" s="1"/>
  <c r="G301"/>
  <c r="G300" s="1"/>
  <c r="G299" s="1"/>
  <c r="G298" s="1"/>
  <c r="H437"/>
  <c r="H436" s="1"/>
  <c r="G60"/>
  <c r="G59" s="1"/>
  <c r="H91"/>
  <c r="H90" s="1"/>
  <c r="H89" s="1"/>
  <c r="G158"/>
  <c r="G157" s="1"/>
  <c r="H158"/>
  <c r="H157" s="1"/>
  <c r="H178"/>
  <c r="H60"/>
  <c r="H59" s="1"/>
  <c r="H12"/>
  <c r="H11" s="1"/>
  <c r="H10" s="1"/>
  <c r="G14"/>
  <c r="G13" s="1"/>
  <c r="G12" s="1"/>
  <c r="G11" s="1"/>
  <c r="G188"/>
  <c r="G232"/>
  <c r="G231" s="1"/>
  <c r="G244"/>
  <c r="H244"/>
  <c r="G148"/>
  <c r="H430"/>
  <c r="H429"/>
  <c r="G430"/>
  <c r="H362"/>
  <c r="H361" s="1"/>
  <c r="G376"/>
  <c r="G375" s="1"/>
  <c r="G374" s="1"/>
  <c r="G362" s="1"/>
  <c r="G437"/>
  <c r="G436" s="1"/>
  <c r="G429" s="1"/>
  <c r="G344"/>
  <c r="G343" s="1"/>
  <c r="G342" s="1"/>
  <c r="H206"/>
  <c r="H205" s="1"/>
  <c r="G147" l="1"/>
  <c r="G123" s="1"/>
  <c r="G10"/>
  <c r="G48"/>
  <c r="G297"/>
  <c r="H147"/>
  <c r="H123" s="1"/>
  <c r="H48"/>
  <c r="G361"/>
  <c r="G47" l="1"/>
  <c r="G447" s="1"/>
  <c r="H47"/>
  <c r="H447" s="1"/>
</calcChain>
</file>

<file path=xl/sharedStrings.xml><?xml version="1.0" encoding="utf-8"?>
<sst xmlns="http://schemas.openxmlformats.org/spreadsheetml/2006/main" count="2279" uniqueCount="340">
  <si>
    <t>КЦСР</t>
  </si>
  <si>
    <t>КВР</t>
  </si>
  <si>
    <t>0100000000</t>
  </si>
  <si>
    <t>0110000000</t>
  </si>
  <si>
    <t>Подпрограмма «Дошкольное образование»</t>
  </si>
  <si>
    <t>0110100000</t>
  </si>
  <si>
    <t>0110173010</t>
  </si>
  <si>
    <t>0110200000</t>
  </si>
  <si>
    <t>0120000000</t>
  </si>
  <si>
    <t>Подпрограмма «Общее образование»</t>
  </si>
  <si>
    <t>0120100000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</si>
  <si>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</si>
  <si>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</si>
  <si>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</si>
  <si>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</si>
  <si>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</si>
  <si>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</si>
  <si>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</si>
  <si>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</si>
  <si>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</si>
  <si>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</si>
  <si>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0140000000</t>
  </si>
  <si>
    <t>0140100000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</si>
  <si>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</si>
  <si>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</si>
  <si>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</si>
  <si>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0150000000</t>
  </si>
  <si>
    <t>Подпрограмма «Обеспечение реализации муниципальной программы»</t>
  </si>
  <si>
    <t>0150100000</t>
  </si>
  <si>
    <t>0150200000</t>
  </si>
  <si>
    <t>0150300000</t>
  </si>
  <si>
    <t>Основное мероприятие: Совершенствование учительского корпуса</t>
  </si>
  <si>
    <t>0150400000</t>
  </si>
  <si>
    <t>0150500000</t>
  </si>
  <si>
    <t>Основное мероприятие: Совершенствование системы работы с талантливыми детьми</t>
  </si>
  <si>
    <t>0150600000</t>
  </si>
  <si>
    <t>0200000000</t>
  </si>
  <si>
    <t>0210000000</t>
  </si>
  <si>
    <t>0210100000</t>
  </si>
  <si>
    <t>0210200000</t>
  </si>
  <si>
    <t>0220000000</t>
  </si>
  <si>
    <t>0220200000</t>
  </si>
  <si>
    <t>Основное мероприятие: Создание условий для развития физической культуры и спорта</t>
  </si>
  <si>
    <t>0300000000</t>
  </si>
  <si>
    <t>0310000000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</si>
  <si>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</si>
  <si>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Основное мероприятие: Модернизация программно-аппаратных комплексов библиотек</t>
  </si>
  <si>
    <t>0320000000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</si>
  <si>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</si>
  <si>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</si>
  <si>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Основное мероприятие: Организация и проведение культурно-массовых, досуговых и просветительских мероприятий</t>
  </si>
  <si>
    <t>0400000000</t>
  </si>
  <si>
    <t>0410000000</t>
  </si>
  <si>
    <t>0410100000</t>
  </si>
  <si>
    <t>0430000000</t>
  </si>
  <si>
    <t>0430100000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</si>
  <si>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</si>
  <si>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</si>
  <si>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0520000000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</si>
  <si>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</si>
  <si>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</si>
  <si>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0600000000</t>
  </si>
  <si>
    <t>0610000000</t>
  </si>
  <si>
    <t>0610100000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</si>
  <si>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</si>
  <si>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</si>
  <si>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</si>
  <si>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0700000000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</si>
  <si>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</si>
  <si>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</si>
  <si>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</si>
  <si>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</si>
  <si>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</si>
  <si>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</si>
  <si>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</si>
  <si>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</si>
  <si>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Основное мероприятие: Капитальный и текущий ремонт учреждений культуры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</si>
  <si>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</si>
  <si>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</si>
  <si>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</si>
  <si>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</si>
  <si>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Районная дума муниципального образования «Катангский район»</t>
  </si>
  <si>
    <t>Контрольно-счетная палата муниципального образования «Катангский район»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</si>
  <si>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</si>
  <si>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</si>
  <si>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</si>
  <si>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</si>
  <si>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</si>
  <si>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</si>
  <si>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</si>
  <si>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</si>
  <si>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</si>
  <si>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800</t>
  </si>
  <si>
    <t>Иные бюджетные ассигнования</t>
  </si>
  <si>
    <t>(рублей)</t>
  </si>
  <si>
    <t xml:space="preserve">Наименование </t>
  </si>
  <si>
    <t>Сумма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</si>
  <si>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</si>
  <si>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Основное мероприятие: Финансовое обеспечение реализации основных программ дошкольного образования в соответствии с ФГОС</t>
  </si>
  <si>
    <t>Основное мероприятие: Организация предоставления общедоступного и бесплатного дошкольного образования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</si>
  <si>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</si>
  <si>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Основное мероприятие: Организация предоставления дополнительного образования</t>
  </si>
  <si>
    <t>Подпрограмма «Организация отдыха и оздоровления детей в летнее время»</t>
  </si>
  <si>
    <t>Основное мероприятие: Подготовка к проведению оздоровительного сезона</t>
  </si>
  <si>
    <t>Основное мероприятие: Организация питания детей в каникулярное время</t>
  </si>
  <si>
    <t>01403S2080</t>
  </si>
  <si>
    <t>Основное мероприятие: Обеспечение деятельности муниципального отдела образования</t>
  </si>
  <si>
    <t>Основное мероприятие: Повышение квалификации административного и педагогического персонала</t>
  </si>
  <si>
    <t>Основное мероприятие: Обеспечение учебниками, учебными пособиями и средствами обучения и воспитания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</si>
  <si>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</si>
  <si>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</si>
  <si>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</si>
  <si>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Подпрограмма «Формирование, исполнение и контроль за исполнением бюджета и сметы, ведения бухгалтерского учета»</t>
  </si>
  <si>
    <t>Основное мероприятие: Обеспечение деятельности финансового управления</t>
  </si>
  <si>
    <t>0320100000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</si>
  <si>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</si>
  <si>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</si>
  <si>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</si>
  <si>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Муниципальная программа «Развитие культуры  в муниципальном образовании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</si>
  <si>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</si>
  <si>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</si>
  <si>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Осуществление внешнего финансового контроля поселений, входящих в состав МО «Катангский район»</t>
  </si>
  <si>
    <t>2030100000</t>
  </si>
  <si>
    <t>2030200000</t>
  </si>
  <si>
    <t>2020000000</t>
  </si>
  <si>
    <t xml:space="preserve">Муниципальная программа «Управление муниципальными финансами в муниципальном образовании «Катангский район» </t>
  </si>
  <si>
    <t>Муниципальная программа «Развитие образования в муниципальном образовании «Катангский район»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</si>
  <si>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</si>
  <si>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«Организация библиотечного, справочного и информационного обслуживания населения»</t>
  </si>
  <si>
    <t>Основное мероприятие: Проведение просветительских, культурно-массовых мероприятий для читателей библиотек</t>
  </si>
  <si>
    <t>0210300000</t>
  </si>
  <si>
    <t>Основное мероприятие: Комплектование библиотечных фондов</t>
  </si>
  <si>
    <t>0210400000</t>
  </si>
  <si>
    <t>02104L5193</t>
  </si>
  <si>
    <t>Основное мероприятие: Проведение просветительских, культурно-массовых мероприятий</t>
  </si>
  <si>
    <t>0220100000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</si>
  <si>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</si>
  <si>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</si>
  <si>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0230000000</t>
  </si>
  <si>
    <t>0230100000</t>
  </si>
  <si>
    <t>0230200000</t>
  </si>
  <si>
    <t>0230300000</t>
  </si>
  <si>
    <t>0230400000</t>
  </si>
  <si>
    <t>Подпрограмма «Обеспечение реализации муниципальной программы »</t>
  </si>
  <si>
    <t>0240000000</t>
  </si>
  <si>
    <t>0240100000</t>
  </si>
  <si>
    <t xml:space="preserve">Основное мероприятие: Обеспечение деятельности муниципального отдела по развитию культуры, молодежной политике и спорту </t>
  </si>
  <si>
    <t xml:space="preserve">Основное мероприятие: Централизованная бухгалтерия </t>
  </si>
  <si>
    <t>0240200000</t>
  </si>
  <si>
    <t>0240300000</t>
  </si>
  <si>
    <t>0240400000</t>
  </si>
  <si>
    <t>02404S2850</t>
  </si>
  <si>
    <t>Муниципальная программа «Безопасный город»</t>
  </si>
  <si>
    <t>Подпрограмма «Построение и развитие аппаратно-программного комплекса «Безопасный город»»</t>
  </si>
  <si>
    <t>0410200000</t>
  </si>
  <si>
    <t>0420000000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</si>
  <si>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</si>
  <si>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</si>
  <si>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</si>
  <si>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</si>
  <si>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</si>
  <si>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района»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</si>
  <si>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</si>
  <si>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Муниципальная программа «Экономическое развитие муниципального образования «Катангский район»»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</si>
  <si>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</si>
  <si>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</si>
  <si>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</si>
  <si>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</si>
  <si>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0510200000</t>
  </si>
  <si>
    <t>0510300000</t>
  </si>
  <si>
    <t>Основное мероприятие: Мероприятия по противодействию коррупции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</si>
  <si>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</si>
  <si>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</si>
  <si>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</si>
  <si>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</si>
  <si>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</si>
  <si>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</si>
  <si>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</si>
  <si>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0510572160</t>
  </si>
  <si>
    <t>05105S2160</t>
  </si>
  <si>
    <t>Подпрограмма «Создание условий для устойчивого экономического развития»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</si>
  <si>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</si>
  <si>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</si>
  <si>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</si>
  <si>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Подпрограмма «Развитие дорожного хозяйства»</t>
  </si>
  <si>
    <t>0530000000</t>
  </si>
  <si>
    <t>0530100000</t>
  </si>
  <si>
    <t>Основное мероприятие: Расчистка и содержание автодорог</t>
  </si>
  <si>
    <t>Основное мероприятие: Обеспечение пассажирских перевозок на территории муниципального образования «Катангский район»</t>
  </si>
  <si>
    <t>0530200000</t>
  </si>
  <si>
    <t>0510573070</t>
  </si>
  <si>
    <t>0510573040</t>
  </si>
  <si>
    <t>0510573090</t>
  </si>
  <si>
    <t>0510573130</t>
  </si>
  <si>
    <t>0510573140</t>
  </si>
  <si>
    <t>0510573060</t>
  </si>
  <si>
    <t>0510573050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</si>
  <si>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</si>
  <si>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</si>
  <si>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</si>
  <si>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</si>
  <si>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</si>
  <si>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</si>
  <si>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Муниципальная программа «Социальное развитие муниципального образования «Катангский район»»</t>
  </si>
  <si>
    <t xml:space="preserve"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  </t>
  </si>
  <si>
    <t>Основное мероприятие: Реализация мероприятий, направленных на решение социально-значимых проблем</t>
  </si>
  <si>
    <t>0610200000</t>
  </si>
  <si>
    <t>600</t>
  </si>
  <si>
    <t>Подпрограмма «Реализация программы «Доступная среда»»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</si>
  <si>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</si>
  <si>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</si>
  <si>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</si>
  <si>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Подпрограмма «Профилактика социально-негативных явлений »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</si>
  <si>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</si>
  <si>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0630000000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</si>
  <si>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</si>
  <si>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</si>
  <si>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</si>
  <si>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</si>
  <si>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</si>
  <si>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</si>
  <si>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</si>
  <si>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</si>
  <si>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</si>
  <si>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</si>
  <si>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</si>
  <si>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</si>
  <si>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0710000000</t>
  </si>
  <si>
    <t>Муниципальная программа «Устойчивое развитие сельских территорий муниципального образования «Катангский район»»</t>
  </si>
  <si>
    <t>Подпрограмма «Устойчивое развитие сельских территорий»</t>
  </si>
  <si>
    <t>Основное мероприятие: Развитие сети образовательных учреждений в сельской местности</t>
  </si>
  <si>
    <t>0710200000</t>
  </si>
  <si>
    <t>Основное мероприятие: Развитие сети спортивных учреждений в сельской местности</t>
  </si>
  <si>
    <t>0710300000</t>
  </si>
  <si>
    <t>Подпрограмма «Реконструкция, капитальный и текущий ремонт объектов муниципальной собственности»</t>
  </si>
  <si>
    <t>0720000000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</si>
  <si>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</si>
  <si>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</si>
  <si>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Подпрограмма «Подготовка к отопительному сезону объектов коммунальной инфраструктуры »</t>
  </si>
  <si>
    <t>0730000000</t>
  </si>
  <si>
    <t>0730200000</t>
  </si>
  <si>
    <t>Основное мероприятие: Ремонт зданий котельных объектов муниципальной собственности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</si>
  <si>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</si>
  <si>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</si>
  <si>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Подпрограмма «Территориальное планирование»</t>
  </si>
  <si>
    <t>0740000000</t>
  </si>
  <si>
    <t>0740300000</t>
  </si>
  <si>
    <t>Подпрограмма «Энергосбережение и повышение энергетической эффективности»</t>
  </si>
  <si>
    <t>0750000000</t>
  </si>
  <si>
    <t>0750200000</t>
  </si>
  <si>
    <t>0520272360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</si>
  <si>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</si>
  <si>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</si>
  <si>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Основное мероприятие: Градостроительное зонирование и планировка территории</t>
  </si>
  <si>
    <t>Основное мероприятие: Технические и технологические мероприятия по энергосбережению</t>
  </si>
  <si>
    <t>Основное мероприятие: Организация и предоставление услуг в сфере библиотечного обслуживания населения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</si>
  <si>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</si>
  <si>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Основное мероприятие: Реализация мероприятий в сфере культуры</t>
  </si>
  <si>
    <t>Основное мероприятие: Обеспечение деятельности Единой дежурно-диспетчерской службы Катангского района</t>
  </si>
  <si>
    <t>Основное мероприятие: Материально-техническое обеспечение Единой дежурно-диспетчерской службы Катангского района</t>
  </si>
  <si>
    <t>Основное мероприятие: Ликвидация последствий чрезвычайных ситуаций за счет средств Резервного фонда</t>
  </si>
  <si>
    <t>Подпрограмма «Поддержка общественных организаций»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</si>
  <si>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</si>
  <si>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0510551200</t>
  </si>
  <si>
    <t>Основное мероприятие: Реализация переданных полномочий по  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</si>
  <si>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</si>
  <si>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Образование</t>
  </si>
  <si>
    <t>971</t>
  </si>
  <si>
    <t>07</t>
  </si>
  <si>
    <t>00</t>
  </si>
  <si>
    <t>Дошкольное образование</t>
  </si>
  <si>
    <t>01</t>
  </si>
  <si>
    <t>Общее образование</t>
  </si>
  <si>
    <t xml:space="preserve">Дополнительное образование </t>
  </si>
  <si>
    <t>Другие вопросы в области образования</t>
  </si>
  <si>
    <t>Молодежная политика</t>
  </si>
  <si>
    <t>02</t>
  </si>
  <si>
    <t>03</t>
  </si>
  <si>
    <t>09</t>
  </si>
  <si>
    <t>10</t>
  </si>
  <si>
    <t>04</t>
  </si>
  <si>
    <t>Муниципальный  отдел образования администрации МО «Катангский район»</t>
  </si>
  <si>
    <t>Социальная политика</t>
  </si>
  <si>
    <t>Охрана семьи и детства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</si>
  <si>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</si>
  <si>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</si>
  <si>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Культура, кинематография</t>
  </si>
  <si>
    <t>Культура</t>
  </si>
  <si>
    <t>08</t>
  </si>
  <si>
    <t>910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</si>
  <si>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</si>
  <si>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</si>
  <si>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</si>
  <si>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</si>
  <si>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</si>
  <si>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</si>
  <si>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917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</si>
  <si>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</si>
  <si>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</si>
  <si>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</si>
  <si>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</si>
  <si>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</si>
  <si>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</si>
  <si>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</si>
  <si>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</si>
  <si>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</si>
  <si>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</si>
  <si>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</si>
  <si>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</si>
  <si>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</si>
  <si>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Связи и информатика</t>
  </si>
  <si>
    <t>Другие вопросы в области национальной экономики</t>
  </si>
  <si>
    <t>12</t>
  </si>
  <si>
    <t>Основное мероприятие: Проведение мероприятий по вовлечению населения Катангского района в пропаганду безопасности дорожного движения</t>
  </si>
  <si>
    <t>0430200000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</si>
  <si>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</si>
  <si>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</si>
  <si>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</si>
  <si>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</si>
  <si>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</si>
  <si>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</si>
  <si>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</si>
  <si>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</si>
  <si>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</si>
  <si>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</si>
  <si>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Обеспечение проведения выборов и референдумов</t>
  </si>
  <si>
    <t>ИТОГО</t>
  </si>
  <si>
    <t>Муниципальное учреждение Финансовое управление администрации муниципального образования «Катангский район»</t>
  </si>
  <si>
    <t>КВСР</t>
  </si>
  <si>
    <t>Рз ПР</t>
  </si>
  <si>
    <t>Приложение 10</t>
  </si>
  <si>
    <t>2020 год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</si>
  <si>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2020 и 2021 годов</t>
  </si>
  <si>
    <t>2021 год</t>
  </si>
  <si>
    <t xml:space="preserve">  к решению Думы муниципального образования «Катангский район» «О бюджете муниципального образования «Катангский район» на 2019 год и на плановый период 2020 и 2021 годов»</t>
  </si>
  <si>
    <t>Администрация Муниципального Образования «Катангский район»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</si>
  <si>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</si>
  <si>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</si>
  <si>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05202S2360</t>
  </si>
  <si>
    <t>от 19.12.2018  № _4/7___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</si>
</sst>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?"/>
    <numFmt numFmtId="165" formatCode="#,##0.00_ ;[Red]\-#,##0.00\ "/>
  </numFmts>
  <fonts count="10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43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3"/>
  <sheetViews>
    <sheetView tabSelected="1" view="pageBreakPreview" zoomScale="89" zoomScaleNormal="100" zoomScaleSheetLayoutView="89" workbookViewId="0">
      <selection activeCell="A2" sqref="A2"/>
    </sheetView>
  </sheetViews>
  <sheetFormatPr defaultRowHeight="12.75" outlineLevelRow="7"/>
  <cols>
    <col min="1" max="1" width="58.140625" style="8" customWidth="1"/>
    <col min="2" max="2" width="8.5703125" style="24" customWidth="1"/>
    <col min="3" max="4" width="5.7109375" style="24" customWidth="1"/>
    <col min="5" max="5" width="13.42578125" style="8" customWidth="1"/>
    <col min="6" max="6" width="7.140625" style="8" customWidth="1"/>
    <col min="7" max="7" width="14.85546875" style="8" customWidth="1"/>
    <col min="8" max="8" width="14.7109375" style="8" customWidth="1"/>
    <col min="9" max="9" width="10.85546875" style="8" bestFit="1" customWidth="1"/>
    <col min="10" max="10" width="14.140625" style="8" customWidth="1"/>
    <col min="11" max="16384" width="9.140625" style="8"/>
  </cols>
  <sheetData>
    <row r="1" spans="1:256" s="14" customFormat="1">
      <c r="B1" s="19"/>
      <c r="C1" s="19"/>
      <c r="D1" s="19"/>
      <c r="E1" s="33" t="s">
        <v>330</v>
      </c>
      <c r="F1" s="33"/>
      <c r="G1" s="33"/>
      <c r="H1" s="33"/>
    </row>
    <row r="2" spans="1:256" s="14" customFormat="1" ht="40.5" customHeight="1">
      <c r="B2" s="19"/>
      <c r="C2" s="33" t="s">
        <v>334</v>
      </c>
      <c r="D2" s="33"/>
      <c r="E2" s="33"/>
      <c r="F2" s="33"/>
      <c r="G2" s="33"/>
      <c r="H2" s="33"/>
    </row>
    <row r="3" spans="1:256" s="14" customFormat="1" ht="12.75" customHeight="1">
      <c r="B3" s="19"/>
      <c r="C3" s="19"/>
      <c r="D3" s="19"/>
      <c r="E3" s="33" t="s">
        <v>339</v>
      </c>
      <c r="F3" s="33"/>
      <c r="G3" s="33"/>
      <c r="H3" s="33"/>
    </row>
    <row r="4" spans="1:256" s="14" customFormat="1">
      <c r="B4" s="19"/>
      <c r="C4" s="19"/>
      <c r="D4" s="19"/>
      <c r="E4" s="19"/>
      <c r="F4" s="19"/>
      <c r="G4" s="20"/>
      <c r="H4" s="20"/>
    </row>
    <row r="5" spans="1:256" s="14" customFormat="1" ht="51" customHeight="1">
      <c r="A5" s="34" t="s">
        <v>332</v>
      </c>
      <c r="B5" s="34"/>
      <c r="C5" s="34"/>
      <c r="D5" s="34"/>
      <c r="E5" s="34"/>
      <c r="F5" s="34"/>
      <c r="G5" s="34"/>
      <c r="H5" s="34"/>
    </row>
    <row r="6" spans="1:256" s="14" customFormat="1">
      <c r="B6" s="19"/>
      <c r="C6" s="19"/>
      <c r="D6" s="19"/>
      <c r="E6" s="19"/>
      <c r="F6" s="19"/>
      <c r="G6" s="20"/>
      <c r="H6" s="20"/>
    </row>
    <row r="7" spans="1:256" s="14" customFormat="1">
      <c r="B7" s="19"/>
      <c r="C7" s="19"/>
      <c r="D7" s="19"/>
      <c r="E7" s="19"/>
      <c r="F7" s="19"/>
      <c r="G7" s="20"/>
      <c r="H7" s="20" t="s">
        <v>94</v>
      </c>
    </row>
    <row r="8" spans="1:256" s="14" customFormat="1">
      <c r="A8" s="35" t="s">
        <v>95</v>
      </c>
      <c r="B8" s="31" t="s">
        <v>328</v>
      </c>
      <c r="C8" s="31" t="s">
        <v>329</v>
      </c>
      <c r="D8" s="31"/>
      <c r="E8" s="31" t="s">
        <v>0</v>
      </c>
      <c r="F8" s="31" t="s">
        <v>1</v>
      </c>
      <c r="G8" s="32" t="s">
        <v>96</v>
      </c>
      <c r="H8" s="32"/>
    </row>
    <row r="9" spans="1:256" s="14" customFormat="1">
      <c r="A9" s="35"/>
      <c r="B9" s="31"/>
      <c r="C9" s="31"/>
      <c r="D9" s="31"/>
      <c r="E9" s="31"/>
      <c r="F9" s="31"/>
      <c r="G9" s="27" t="s">
        <v>331</v>
      </c>
      <c r="H9" s="27" t="s">
        <v>333</v>
      </c>
    </row>
    <row r="10" spans="1:256" ht="25.5">
      <c r="A10" s="15" t="s">
        <v>327</v>
      </c>
      <c r="B10" s="5" t="s">
        <v>289</v>
      </c>
      <c r="C10" s="5"/>
      <c r="D10" s="5"/>
      <c r="E10" s="5"/>
      <c r="F10" s="5"/>
      <c r="G10" s="6">
        <f t="shared" ref="G10:H10" si="0">G11+G35+G41+G29</f>
        <v>38702959</v>
      </c>
      <c r="H10" s="6">
        <f t="shared" si="0"/>
        <v>39925734</v>
      </c>
    </row>
    <row r="11" spans="1:256">
      <c r="A11" s="15" t="s">
        <v>290</v>
      </c>
      <c r="B11" s="5" t="s">
        <v>289</v>
      </c>
      <c r="C11" s="5" t="s">
        <v>271</v>
      </c>
      <c r="D11" s="5" t="s">
        <v>269</v>
      </c>
      <c r="E11" s="5"/>
      <c r="F11" s="5"/>
      <c r="G11" s="6">
        <f>G12</f>
        <v>17906586</v>
      </c>
      <c r="H11" s="6">
        <f>H12</f>
        <v>18331754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7" customHeight="1">
      <c r="A12" s="15" t="s">
        <v>292</v>
      </c>
      <c r="B12" s="5" t="s">
        <v>289</v>
      </c>
      <c r="C12" s="5" t="s">
        <v>271</v>
      </c>
      <c r="D12" s="5" t="s">
        <v>293</v>
      </c>
      <c r="E12" s="5"/>
      <c r="F12" s="5"/>
      <c r="G12" s="6">
        <f>G13+G20</f>
        <v>17906586</v>
      </c>
      <c r="H12" s="6">
        <f>H13+H20</f>
        <v>18331754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>
      <c r="A13" s="15" t="s">
        <v>78</v>
      </c>
      <c r="B13" s="5" t="s">
        <v>289</v>
      </c>
      <c r="C13" s="5" t="s">
        <v>271</v>
      </c>
      <c r="D13" s="5" t="s">
        <v>293</v>
      </c>
      <c r="E13" s="5" t="s">
        <v>77</v>
      </c>
      <c r="F13" s="5"/>
      <c r="G13" s="6">
        <f t="shared" ref="G13:H13" si="1">G14</f>
        <v>2314006</v>
      </c>
      <c r="H13" s="6">
        <f t="shared" si="1"/>
        <v>2385606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25.5">
      <c r="A14" s="4" t="s">
        <v>82</v>
      </c>
      <c r="B14" s="5" t="s">
        <v>289</v>
      </c>
      <c r="C14" s="5" t="s">
        <v>271</v>
      </c>
      <c r="D14" s="5" t="s">
        <v>293</v>
      </c>
      <c r="E14" s="5" t="s">
        <v>119</v>
      </c>
      <c r="F14" s="5"/>
      <c r="G14" s="6">
        <f>G15+G18</f>
        <v>2314006</v>
      </c>
      <c r="H14" s="6">
        <f>H15+H18</f>
        <v>2385606</v>
      </c>
    </row>
    <row r="15" spans="1:256" ht="25.5">
      <c r="A15" s="4" t="s">
        <v>120</v>
      </c>
      <c r="B15" s="5" t="s">
        <v>289</v>
      </c>
      <c r="C15" s="5" t="s">
        <v>271</v>
      </c>
      <c r="D15" s="5" t="s">
        <v>293</v>
      </c>
      <c r="E15" s="5" t="s">
        <v>122</v>
      </c>
      <c r="F15" s="5"/>
      <c r="G15" s="6">
        <f>SUM(G16:G17)</f>
        <v>1788800</v>
      </c>
      <c r="H15" s="6">
        <f>SUM(H16:H17)</f>
        <v>1860400</v>
      </c>
    </row>
    <row r="16" spans="1:256" ht="51">
      <c r="A16" s="1" t="s">
        <v>84</v>
      </c>
      <c r="B16" s="7" t="s">
        <v>289</v>
      </c>
      <c r="C16" s="7" t="s">
        <v>271</v>
      </c>
      <c r="D16" s="7" t="s">
        <v>293</v>
      </c>
      <c r="E16" s="7" t="s">
        <v>122</v>
      </c>
      <c r="F16" s="7" t="s">
        <v>83</v>
      </c>
      <c r="G16" s="2">
        <v>1713000</v>
      </c>
      <c r="H16" s="2">
        <v>1763000</v>
      </c>
    </row>
    <row r="17" spans="1:256" ht="25.5">
      <c r="A17" s="1" t="s">
        <v>86</v>
      </c>
      <c r="B17" s="7" t="s">
        <v>289</v>
      </c>
      <c r="C17" s="7" t="s">
        <v>271</v>
      </c>
      <c r="D17" s="7" t="s">
        <v>293</v>
      </c>
      <c r="E17" s="7" t="s">
        <v>122</v>
      </c>
      <c r="F17" s="7" t="s">
        <v>85</v>
      </c>
      <c r="G17" s="2">
        <v>75800</v>
      </c>
      <c r="H17" s="2">
        <v>97400</v>
      </c>
    </row>
    <row r="18" spans="1:256" ht="25.5">
      <c r="A18" s="4" t="s">
        <v>121</v>
      </c>
      <c r="B18" s="5" t="s">
        <v>289</v>
      </c>
      <c r="C18" s="5" t="s">
        <v>271</v>
      </c>
      <c r="D18" s="5" t="s">
        <v>293</v>
      </c>
      <c r="E18" s="5" t="s">
        <v>123</v>
      </c>
      <c r="F18" s="5"/>
      <c r="G18" s="6">
        <f t="shared" ref="G18:H18" si="2">G19</f>
        <v>525206</v>
      </c>
      <c r="H18" s="6">
        <f t="shared" si="2"/>
        <v>525206</v>
      </c>
    </row>
    <row r="19" spans="1:256" ht="25.5">
      <c r="A19" s="1" t="s">
        <v>86</v>
      </c>
      <c r="B19" s="7" t="s">
        <v>289</v>
      </c>
      <c r="C19" s="7" t="s">
        <v>271</v>
      </c>
      <c r="D19" s="7" t="s">
        <v>293</v>
      </c>
      <c r="E19" s="7" t="s">
        <v>123</v>
      </c>
      <c r="F19" s="7" t="s">
        <v>85</v>
      </c>
      <c r="G19" s="2">
        <v>525206</v>
      </c>
      <c r="H19" s="2">
        <v>525206</v>
      </c>
    </row>
    <row r="20" spans="1:256" ht="25.5">
      <c r="A20" s="4" t="s">
        <v>125</v>
      </c>
      <c r="B20" s="5" t="s">
        <v>289</v>
      </c>
      <c r="C20" s="5" t="s">
        <v>271</v>
      </c>
      <c r="D20" s="5" t="s">
        <v>293</v>
      </c>
      <c r="E20" s="5" t="s">
        <v>43</v>
      </c>
      <c r="F20" s="5"/>
      <c r="G20" s="6">
        <f t="shared" ref="G20:H20" si="3">G21</f>
        <v>15592580</v>
      </c>
      <c r="H20" s="6">
        <f t="shared" si="3"/>
        <v>15946148</v>
      </c>
      <c r="I20" s="22"/>
      <c r="J20" s="22"/>
    </row>
    <row r="21" spans="1:256" ht="25.5">
      <c r="A21" s="4" t="s">
        <v>112</v>
      </c>
      <c r="B21" s="5" t="s">
        <v>289</v>
      </c>
      <c r="C21" s="5" t="s">
        <v>271</v>
      </c>
      <c r="D21" s="5" t="s">
        <v>293</v>
      </c>
      <c r="E21" s="5" t="s">
        <v>47</v>
      </c>
      <c r="F21" s="5"/>
      <c r="G21" s="6">
        <f>G22+G26</f>
        <v>15592580</v>
      </c>
      <c r="H21" s="6">
        <f>H22+H26</f>
        <v>15946148</v>
      </c>
    </row>
    <row r="22" spans="1:256" ht="25.5">
      <c r="A22" s="4" t="s">
        <v>113</v>
      </c>
      <c r="B22" s="5" t="s">
        <v>289</v>
      </c>
      <c r="C22" s="5" t="s">
        <v>271</v>
      </c>
      <c r="D22" s="5" t="s">
        <v>293</v>
      </c>
      <c r="E22" s="5" t="s">
        <v>114</v>
      </c>
      <c r="F22" s="5"/>
      <c r="G22" s="6">
        <f>SUM(G23:G25)</f>
        <v>12841877</v>
      </c>
      <c r="H22" s="6">
        <f>SUM(H23:H25)</f>
        <v>13195445</v>
      </c>
    </row>
    <row r="23" spans="1:256" ht="51">
      <c r="A23" s="1" t="s">
        <v>84</v>
      </c>
      <c r="B23" s="7" t="s">
        <v>289</v>
      </c>
      <c r="C23" s="7" t="s">
        <v>271</v>
      </c>
      <c r="D23" s="7" t="s">
        <v>293</v>
      </c>
      <c r="E23" s="7" t="s">
        <v>114</v>
      </c>
      <c r="F23" s="7" t="s">
        <v>83</v>
      </c>
      <c r="G23" s="2">
        <v>11739000</v>
      </c>
      <c r="H23" s="2">
        <v>11739000</v>
      </c>
    </row>
    <row r="24" spans="1:256" ht="25.5">
      <c r="A24" s="1" t="s">
        <v>86</v>
      </c>
      <c r="B24" s="7" t="s">
        <v>289</v>
      </c>
      <c r="C24" s="7" t="s">
        <v>271</v>
      </c>
      <c r="D24" s="7" t="s">
        <v>293</v>
      </c>
      <c r="E24" s="7" t="s">
        <v>114</v>
      </c>
      <c r="F24" s="7" t="s">
        <v>85</v>
      </c>
      <c r="G24" s="2">
        <f>2209200-1108323</f>
        <v>1100877</v>
      </c>
      <c r="H24" s="2">
        <f>2673600-1219155</f>
        <v>1454445</v>
      </c>
    </row>
    <row r="25" spans="1:256">
      <c r="A25" s="1" t="s">
        <v>93</v>
      </c>
      <c r="B25" s="7" t="s">
        <v>289</v>
      </c>
      <c r="C25" s="7" t="s">
        <v>271</v>
      </c>
      <c r="D25" s="7" t="s">
        <v>293</v>
      </c>
      <c r="E25" s="7" t="s">
        <v>114</v>
      </c>
      <c r="F25" s="7" t="s">
        <v>92</v>
      </c>
      <c r="G25" s="2">
        <v>2000</v>
      </c>
      <c r="H25" s="2">
        <v>2000</v>
      </c>
    </row>
    <row r="26" spans="1:256" ht="38.25">
      <c r="A26" s="4" t="s">
        <v>116</v>
      </c>
      <c r="B26" s="5" t="s">
        <v>289</v>
      </c>
      <c r="C26" s="5" t="s">
        <v>271</v>
      </c>
      <c r="D26" s="5" t="s">
        <v>293</v>
      </c>
      <c r="E26" s="5" t="s">
        <v>115</v>
      </c>
      <c r="F26" s="5"/>
      <c r="G26" s="6">
        <f t="shared" ref="G26:H26" si="4">SUM(G27:G28)</f>
        <v>2750703</v>
      </c>
      <c r="H26" s="6">
        <f t="shared" si="4"/>
        <v>2750703</v>
      </c>
    </row>
    <row r="27" spans="1:256" ht="51">
      <c r="A27" s="1" t="s">
        <v>84</v>
      </c>
      <c r="B27" s="7" t="s">
        <v>289</v>
      </c>
      <c r="C27" s="7" t="s">
        <v>271</v>
      </c>
      <c r="D27" s="7" t="s">
        <v>293</v>
      </c>
      <c r="E27" s="7" t="s">
        <v>115</v>
      </c>
      <c r="F27" s="7" t="s">
        <v>83</v>
      </c>
      <c r="G27" s="2">
        <v>2608749</v>
      </c>
      <c r="H27" s="2">
        <v>2608749</v>
      </c>
    </row>
    <row r="28" spans="1:256" ht="25.5">
      <c r="A28" s="1" t="s">
        <v>86</v>
      </c>
      <c r="B28" s="7" t="s">
        <v>289</v>
      </c>
      <c r="C28" s="7" t="s">
        <v>271</v>
      </c>
      <c r="D28" s="7" t="s">
        <v>293</v>
      </c>
      <c r="E28" s="7" t="s">
        <v>115</v>
      </c>
      <c r="F28" s="7" t="s">
        <v>85</v>
      </c>
      <c r="G28" s="2">
        <v>141954</v>
      </c>
      <c r="H28" s="2">
        <v>141954</v>
      </c>
    </row>
    <row r="29" spans="1:256">
      <c r="A29" s="4" t="s">
        <v>305</v>
      </c>
      <c r="B29" s="5" t="s">
        <v>289</v>
      </c>
      <c r="C29" s="5" t="s">
        <v>280</v>
      </c>
      <c r="D29" s="5" t="s">
        <v>269</v>
      </c>
      <c r="E29" s="5"/>
      <c r="F29" s="5"/>
      <c r="G29" s="6">
        <f t="shared" ref="G29:H33" si="5">G30</f>
        <v>1108323</v>
      </c>
      <c r="H29" s="6">
        <f t="shared" si="5"/>
        <v>1219155</v>
      </c>
    </row>
    <row r="30" spans="1:256">
      <c r="A30" s="15" t="s">
        <v>310</v>
      </c>
      <c r="B30" s="5" t="s">
        <v>289</v>
      </c>
      <c r="C30" s="5" t="s">
        <v>280</v>
      </c>
      <c r="D30" s="5" t="s">
        <v>279</v>
      </c>
      <c r="E30" s="5"/>
      <c r="F30" s="5"/>
      <c r="G30" s="6">
        <f t="shared" si="5"/>
        <v>1108323</v>
      </c>
      <c r="H30" s="6">
        <f t="shared" si="5"/>
        <v>1219155</v>
      </c>
    </row>
    <row r="31" spans="1:256" ht="25.5">
      <c r="A31" s="4" t="s">
        <v>125</v>
      </c>
      <c r="B31" s="5" t="s">
        <v>289</v>
      </c>
      <c r="C31" s="5" t="s">
        <v>280</v>
      </c>
      <c r="D31" s="5" t="s">
        <v>279</v>
      </c>
      <c r="E31" s="5" t="s">
        <v>43</v>
      </c>
      <c r="F31" s="5"/>
      <c r="G31" s="6">
        <f t="shared" si="5"/>
        <v>1108323</v>
      </c>
      <c r="H31" s="6">
        <f t="shared" si="5"/>
        <v>1219155</v>
      </c>
    </row>
    <row r="32" spans="1:256" s="18" customFormat="1" ht="25.5">
      <c r="A32" s="4" t="s">
        <v>112</v>
      </c>
      <c r="B32" s="5" t="s">
        <v>289</v>
      </c>
      <c r="C32" s="5" t="s">
        <v>280</v>
      </c>
      <c r="D32" s="5" t="s">
        <v>279</v>
      </c>
      <c r="E32" s="5" t="s">
        <v>47</v>
      </c>
      <c r="F32" s="5"/>
      <c r="G32" s="6">
        <f t="shared" si="5"/>
        <v>1108323</v>
      </c>
      <c r="H32" s="6">
        <f t="shared" si="5"/>
        <v>1219155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25.5">
      <c r="A33" s="4" t="s">
        <v>113</v>
      </c>
      <c r="B33" s="5" t="s">
        <v>289</v>
      </c>
      <c r="C33" s="5" t="s">
        <v>280</v>
      </c>
      <c r="D33" s="5" t="s">
        <v>279</v>
      </c>
      <c r="E33" s="5" t="s">
        <v>114</v>
      </c>
      <c r="F33" s="5"/>
      <c r="G33" s="6">
        <f t="shared" si="5"/>
        <v>1108323</v>
      </c>
      <c r="H33" s="6">
        <f t="shared" si="5"/>
        <v>1219155</v>
      </c>
    </row>
    <row r="34" spans="1:256" ht="25.5">
      <c r="A34" s="1" t="s">
        <v>86</v>
      </c>
      <c r="B34" s="7" t="s">
        <v>289</v>
      </c>
      <c r="C34" s="7" t="s">
        <v>280</v>
      </c>
      <c r="D34" s="7" t="s">
        <v>279</v>
      </c>
      <c r="E34" s="7" t="s">
        <v>114</v>
      </c>
      <c r="F34" s="7" t="s">
        <v>85</v>
      </c>
      <c r="G34" s="2">
        <v>1108323</v>
      </c>
      <c r="H34" s="2">
        <v>1219155</v>
      </c>
    </row>
    <row r="35" spans="1:256">
      <c r="A35" s="15" t="s">
        <v>282</v>
      </c>
      <c r="B35" s="5" t="s">
        <v>289</v>
      </c>
      <c r="C35" s="5" t="s">
        <v>279</v>
      </c>
      <c r="D35" s="5" t="s">
        <v>269</v>
      </c>
      <c r="E35" s="5"/>
      <c r="F35" s="5"/>
      <c r="G35" s="6">
        <f t="shared" ref="G35:H38" si="6">G36</f>
        <v>1000</v>
      </c>
      <c r="H35" s="6">
        <f t="shared" si="6"/>
        <v>1000</v>
      </c>
    </row>
    <row r="36" spans="1:256">
      <c r="A36" s="15" t="s">
        <v>283</v>
      </c>
      <c r="B36" s="5" t="s">
        <v>289</v>
      </c>
      <c r="C36" s="5" t="s">
        <v>279</v>
      </c>
      <c r="D36" s="5" t="s">
        <v>280</v>
      </c>
      <c r="E36" s="5"/>
      <c r="F36" s="5"/>
      <c r="G36" s="6">
        <f t="shared" si="6"/>
        <v>1000</v>
      </c>
      <c r="H36" s="6">
        <f t="shared" si="6"/>
        <v>1000</v>
      </c>
    </row>
    <row r="37" spans="1:256" ht="25.5">
      <c r="A37" s="4" t="s">
        <v>125</v>
      </c>
      <c r="B37" s="5" t="s">
        <v>289</v>
      </c>
      <c r="C37" s="5" t="s">
        <v>279</v>
      </c>
      <c r="D37" s="5" t="s">
        <v>280</v>
      </c>
      <c r="E37" s="5" t="s">
        <v>43</v>
      </c>
      <c r="F37" s="5"/>
      <c r="G37" s="6">
        <f t="shared" si="6"/>
        <v>1000</v>
      </c>
      <c r="H37" s="6">
        <f t="shared" si="6"/>
        <v>1000</v>
      </c>
    </row>
    <row r="38" spans="1:256" ht="25.5">
      <c r="A38" s="4" t="s">
        <v>112</v>
      </c>
      <c r="B38" s="5" t="s">
        <v>289</v>
      </c>
      <c r="C38" s="5" t="s">
        <v>279</v>
      </c>
      <c r="D38" s="5" t="s">
        <v>280</v>
      </c>
      <c r="E38" s="5" t="s">
        <v>47</v>
      </c>
      <c r="F38" s="5"/>
      <c r="G38" s="6">
        <f t="shared" si="6"/>
        <v>1000</v>
      </c>
      <c r="H38" s="6">
        <f t="shared" si="6"/>
        <v>1000</v>
      </c>
    </row>
    <row r="39" spans="1:256" s="18" customFormat="1" ht="25.5">
      <c r="A39" s="4" t="s">
        <v>113</v>
      </c>
      <c r="B39" s="5" t="s">
        <v>289</v>
      </c>
      <c r="C39" s="5" t="s">
        <v>279</v>
      </c>
      <c r="D39" s="5" t="s">
        <v>280</v>
      </c>
      <c r="E39" s="5" t="s">
        <v>114</v>
      </c>
      <c r="F39" s="5"/>
      <c r="G39" s="6">
        <f>G40</f>
        <v>1000</v>
      </c>
      <c r="H39" s="6">
        <f>H40</f>
        <v>1000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>
      <c r="A40" s="1" t="s">
        <v>88</v>
      </c>
      <c r="B40" s="7" t="s">
        <v>289</v>
      </c>
      <c r="C40" s="7" t="s">
        <v>279</v>
      </c>
      <c r="D40" s="7" t="s">
        <v>280</v>
      </c>
      <c r="E40" s="7" t="s">
        <v>114</v>
      </c>
      <c r="F40" s="7" t="s">
        <v>83</v>
      </c>
      <c r="G40" s="2">
        <v>1000</v>
      </c>
      <c r="H40" s="2">
        <v>1000</v>
      </c>
      <c r="I40" s="22"/>
    </row>
    <row r="41" spans="1:256">
      <c r="A41" s="15" t="s">
        <v>91</v>
      </c>
      <c r="B41" s="5" t="s">
        <v>289</v>
      </c>
      <c r="C41" s="5" t="s">
        <v>295</v>
      </c>
      <c r="D41" s="5" t="s">
        <v>269</v>
      </c>
      <c r="E41" s="5"/>
      <c r="F41" s="5"/>
      <c r="G41" s="6">
        <f t="shared" ref="G41:H44" si="7">G42</f>
        <v>19687050</v>
      </c>
      <c r="H41" s="6">
        <f t="shared" si="7"/>
        <v>20373825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25.5">
      <c r="A42" s="15" t="s">
        <v>294</v>
      </c>
      <c r="B42" s="5" t="s">
        <v>289</v>
      </c>
      <c r="C42" s="5" t="s">
        <v>295</v>
      </c>
      <c r="D42" s="5" t="s">
        <v>271</v>
      </c>
      <c r="E42" s="5"/>
      <c r="F42" s="5"/>
      <c r="G42" s="6">
        <f t="shared" si="7"/>
        <v>19687050</v>
      </c>
      <c r="H42" s="6">
        <f t="shared" si="7"/>
        <v>20373825</v>
      </c>
    </row>
    <row r="43" spans="1:256" ht="25.5">
      <c r="A43" s="4" t="s">
        <v>125</v>
      </c>
      <c r="B43" s="5" t="s">
        <v>289</v>
      </c>
      <c r="C43" s="5" t="s">
        <v>295</v>
      </c>
      <c r="D43" s="5" t="s">
        <v>271</v>
      </c>
      <c r="E43" s="5" t="s">
        <v>43</v>
      </c>
      <c r="F43" s="5"/>
      <c r="G43" s="6">
        <f t="shared" si="7"/>
        <v>19687050</v>
      </c>
      <c r="H43" s="6">
        <f t="shared" si="7"/>
        <v>20373825</v>
      </c>
    </row>
    <row r="44" spans="1:256" ht="25.5">
      <c r="A44" s="4" t="s">
        <v>109</v>
      </c>
      <c r="B44" s="5" t="s">
        <v>289</v>
      </c>
      <c r="C44" s="5" t="s">
        <v>295</v>
      </c>
      <c r="D44" s="5" t="s">
        <v>271</v>
      </c>
      <c r="E44" s="5" t="s">
        <v>44</v>
      </c>
      <c r="F44" s="5"/>
      <c r="G44" s="6">
        <f t="shared" si="7"/>
        <v>19687050</v>
      </c>
      <c r="H44" s="6">
        <f t="shared" si="7"/>
        <v>20373825</v>
      </c>
    </row>
    <row r="45" spans="1:256" ht="25.5">
      <c r="A45" s="4" t="s">
        <v>111</v>
      </c>
      <c r="B45" s="5" t="s">
        <v>289</v>
      </c>
      <c r="C45" s="5" t="s">
        <v>295</v>
      </c>
      <c r="D45" s="5" t="s">
        <v>271</v>
      </c>
      <c r="E45" s="5" t="s">
        <v>110</v>
      </c>
      <c r="F45" s="5"/>
      <c r="G45" s="6">
        <f>G46</f>
        <v>19687050</v>
      </c>
      <c r="H45" s="6">
        <f>H46</f>
        <v>20373825</v>
      </c>
    </row>
    <row r="46" spans="1:256">
      <c r="A46" s="1" t="s">
        <v>91</v>
      </c>
      <c r="B46" s="7" t="s">
        <v>289</v>
      </c>
      <c r="C46" s="7" t="s">
        <v>295</v>
      </c>
      <c r="D46" s="7" t="s">
        <v>271</v>
      </c>
      <c r="E46" s="7" t="s">
        <v>110</v>
      </c>
      <c r="F46" s="7" t="s">
        <v>90</v>
      </c>
      <c r="G46" s="2">
        <v>19687050</v>
      </c>
      <c r="H46" s="2">
        <v>20373825</v>
      </c>
    </row>
    <row r="47" spans="1:256">
      <c r="A47" s="4" t="s">
        <v>335</v>
      </c>
      <c r="B47" s="5" t="s">
        <v>296</v>
      </c>
      <c r="C47" s="5"/>
      <c r="D47" s="5"/>
      <c r="E47" s="5"/>
      <c r="F47" s="5"/>
      <c r="G47" s="6">
        <f>G48+G115+G123+G198+G205+G231+G244+G285+G291</f>
        <v>187031610</v>
      </c>
      <c r="H47" s="6">
        <f>H48+H115+H123+H198+H205+H231+H244+H285+H291</f>
        <v>192310280</v>
      </c>
    </row>
    <row r="48" spans="1:256">
      <c r="A48" s="15" t="s">
        <v>290</v>
      </c>
      <c r="B48" s="5" t="s">
        <v>296</v>
      </c>
      <c r="C48" s="5" t="s">
        <v>271</v>
      </c>
      <c r="D48" s="5" t="s">
        <v>269</v>
      </c>
      <c r="E48" s="5"/>
      <c r="F48" s="5"/>
      <c r="G48" s="6">
        <f t="shared" ref="G48:H48" si="8">G49+G54+G59+G73+G84+G89+G79</f>
        <v>42903600</v>
      </c>
      <c r="H48" s="6">
        <f t="shared" si="8"/>
        <v>42760300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8" customFormat="1" ht="25.5">
      <c r="A49" s="15" t="s">
        <v>291</v>
      </c>
      <c r="B49" s="5" t="s">
        <v>296</v>
      </c>
      <c r="C49" s="5" t="s">
        <v>271</v>
      </c>
      <c r="D49" s="5" t="s">
        <v>276</v>
      </c>
      <c r="E49" s="5"/>
      <c r="F49" s="5"/>
      <c r="G49" s="6">
        <f t="shared" ref="G49:H50" si="9">G50</f>
        <v>3065000</v>
      </c>
      <c r="H49" s="6">
        <f t="shared" si="9"/>
        <v>3065000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>
      <c r="A50" s="15" t="s">
        <v>78</v>
      </c>
      <c r="B50" s="5" t="s">
        <v>296</v>
      </c>
      <c r="C50" s="5" t="s">
        <v>271</v>
      </c>
      <c r="D50" s="5" t="s">
        <v>276</v>
      </c>
      <c r="E50" s="5" t="s">
        <v>77</v>
      </c>
      <c r="F50" s="5"/>
      <c r="G50" s="6">
        <f t="shared" si="9"/>
        <v>3065000</v>
      </c>
      <c r="H50" s="6">
        <f t="shared" si="9"/>
        <v>3065000</v>
      </c>
    </row>
    <row r="51" spans="1:256">
      <c r="A51" s="4" t="s">
        <v>80</v>
      </c>
      <c r="B51" s="5" t="s">
        <v>296</v>
      </c>
      <c r="C51" s="5" t="s">
        <v>271</v>
      </c>
      <c r="D51" s="5" t="s">
        <v>276</v>
      </c>
      <c r="E51" s="5" t="s">
        <v>79</v>
      </c>
      <c r="F51" s="5"/>
      <c r="G51" s="6">
        <f t="shared" ref="G51:H51" si="10">SUM(G52:G53)</f>
        <v>3065000</v>
      </c>
      <c r="H51" s="6">
        <f t="shared" si="10"/>
        <v>3065000</v>
      </c>
    </row>
    <row r="52" spans="1:256" ht="51">
      <c r="A52" s="1" t="s">
        <v>84</v>
      </c>
      <c r="B52" s="7" t="s">
        <v>296</v>
      </c>
      <c r="C52" s="7" t="s">
        <v>271</v>
      </c>
      <c r="D52" s="7" t="s">
        <v>276</v>
      </c>
      <c r="E52" s="7" t="s">
        <v>79</v>
      </c>
      <c r="F52" s="7" t="s">
        <v>83</v>
      </c>
      <c r="G52" s="2">
        <v>3007000</v>
      </c>
      <c r="H52" s="2">
        <v>3007000</v>
      </c>
    </row>
    <row r="53" spans="1:256" ht="25.5">
      <c r="A53" s="1" t="s">
        <v>86</v>
      </c>
      <c r="B53" s="7" t="s">
        <v>296</v>
      </c>
      <c r="C53" s="7" t="s">
        <v>271</v>
      </c>
      <c r="D53" s="7" t="s">
        <v>276</v>
      </c>
      <c r="E53" s="7" t="s">
        <v>79</v>
      </c>
      <c r="F53" s="7" t="s">
        <v>85</v>
      </c>
      <c r="G53" s="2">
        <v>58000</v>
      </c>
      <c r="H53" s="2">
        <v>58000</v>
      </c>
    </row>
    <row r="54" spans="1:256" ht="38.25">
      <c r="A54" s="15" t="s">
        <v>297</v>
      </c>
      <c r="B54" s="5" t="s">
        <v>296</v>
      </c>
      <c r="C54" s="5" t="s">
        <v>271</v>
      </c>
      <c r="D54" s="5" t="s">
        <v>277</v>
      </c>
      <c r="E54" s="5"/>
      <c r="F54" s="5"/>
      <c r="G54" s="6">
        <f t="shared" ref="G54:H55" si="11">G55</f>
        <v>1884000</v>
      </c>
      <c r="H54" s="6">
        <f t="shared" si="11"/>
        <v>1884000</v>
      </c>
    </row>
    <row r="55" spans="1:256">
      <c r="A55" s="15" t="s">
        <v>78</v>
      </c>
      <c r="B55" s="5" t="s">
        <v>296</v>
      </c>
      <c r="C55" s="5" t="s">
        <v>271</v>
      </c>
      <c r="D55" s="5" t="s">
        <v>277</v>
      </c>
      <c r="E55" s="5" t="s">
        <v>77</v>
      </c>
      <c r="F55" s="5"/>
      <c r="G55" s="6">
        <f t="shared" si="11"/>
        <v>1884000</v>
      </c>
      <c r="H55" s="6">
        <f t="shared" si="11"/>
        <v>1884000</v>
      </c>
    </row>
    <row r="56" spans="1:256">
      <c r="A56" s="4" t="s">
        <v>81</v>
      </c>
      <c r="B56" s="5" t="s">
        <v>296</v>
      </c>
      <c r="C56" s="5" t="s">
        <v>271</v>
      </c>
      <c r="D56" s="5" t="s">
        <v>277</v>
      </c>
      <c r="E56" s="5" t="s">
        <v>124</v>
      </c>
      <c r="F56" s="5"/>
      <c r="G56" s="6">
        <f>SUM(G57:G58)</f>
        <v>1884000</v>
      </c>
      <c r="H56" s="6">
        <f>SUM(H57:H58)</f>
        <v>1884000</v>
      </c>
    </row>
    <row r="57" spans="1:256" ht="51">
      <c r="A57" s="1" t="s">
        <v>84</v>
      </c>
      <c r="B57" s="7" t="s">
        <v>296</v>
      </c>
      <c r="C57" s="7" t="s">
        <v>271</v>
      </c>
      <c r="D57" s="7" t="s">
        <v>277</v>
      </c>
      <c r="E57" s="7" t="s">
        <v>124</v>
      </c>
      <c r="F57" s="7" t="s">
        <v>83</v>
      </c>
      <c r="G57" s="2">
        <v>1874000</v>
      </c>
      <c r="H57" s="2">
        <v>1874000</v>
      </c>
    </row>
    <row r="58" spans="1:256" ht="25.5">
      <c r="A58" s="1" t="s">
        <v>86</v>
      </c>
      <c r="B58" s="7" t="s">
        <v>296</v>
      </c>
      <c r="C58" s="7" t="s">
        <v>271</v>
      </c>
      <c r="D58" s="7" t="s">
        <v>277</v>
      </c>
      <c r="E58" s="7" t="s">
        <v>124</v>
      </c>
      <c r="F58" s="7" t="s">
        <v>85</v>
      </c>
      <c r="G58" s="2">
        <v>10000</v>
      </c>
      <c r="H58" s="2">
        <v>10000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38.25">
      <c r="A59" s="15" t="s">
        <v>298</v>
      </c>
      <c r="B59" s="5" t="s">
        <v>296</v>
      </c>
      <c r="C59" s="5" t="s">
        <v>271</v>
      </c>
      <c r="D59" s="5" t="s">
        <v>280</v>
      </c>
      <c r="E59" s="5"/>
      <c r="F59" s="5"/>
      <c r="G59" s="6">
        <f t="shared" ref="G59:H59" si="12">G60</f>
        <v>34896000</v>
      </c>
      <c r="H59" s="6">
        <f t="shared" si="12"/>
        <v>34896000</v>
      </c>
    </row>
    <row r="60" spans="1:256" ht="25.5">
      <c r="A60" s="4" t="s">
        <v>163</v>
      </c>
      <c r="B60" s="5" t="s">
        <v>296</v>
      </c>
      <c r="C60" s="5" t="s">
        <v>271</v>
      </c>
      <c r="D60" s="5" t="s">
        <v>280</v>
      </c>
      <c r="E60" s="5" t="s">
        <v>57</v>
      </c>
      <c r="F60" s="5"/>
      <c r="G60" s="6">
        <f t="shared" ref="G60:H60" si="13">G61+G69</f>
        <v>34896000</v>
      </c>
      <c r="H60" s="6">
        <f t="shared" si="13"/>
        <v>34896000</v>
      </c>
    </row>
    <row r="61" spans="1:256" ht="38.25">
      <c r="A61" s="4" t="s">
        <v>164</v>
      </c>
      <c r="B61" s="5" t="s">
        <v>296</v>
      </c>
      <c r="C61" s="5" t="s">
        <v>271</v>
      </c>
      <c r="D61" s="5" t="s">
        <v>280</v>
      </c>
      <c r="E61" s="5" t="s">
        <v>165</v>
      </c>
      <c r="F61" s="5"/>
      <c r="G61" s="6">
        <f t="shared" ref="G61:H61" si="14">G62+G65</f>
        <v>34764000</v>
      </c>
      <c r="H61" s="6">
        <f t="shared" si="14"/>
        <v>34764000</v>
      </c>
    </row>
    <row r="62" spans="1:256" ht="25.5">
      <c r="A62" s="4" t="s">
        <v>166</v>
      </c>
      <c r="B62" s="5" t="s">
        <v>296</v>
      </c>
      <c r="C62" s="5" t="s">
        <v>271</v>
      </c>
      <c r="D62" s="5" t="s">
        <v>280</v>
      </c>
      <c r="E62" s="5" t="s">
        <v>167</v>
      </c>
      <c r="F62" s="5"/>
      <c r="G62" s="6">
        <f t="shared" ref="G62:H62" si="15">SUM(G63:G64)</f>
        <v>100000</v>
      </c>
      <c r="H62" s="6">
        <f t="shared" si="15"/>
        <v>100000</v>
      </c>
    </row>
    <row r="63" spans="1:256" ht="51">
      <c r="A63" s="1" t="s">
        <v>84</v>
      </c>
      <c r="B63" s="7" t="s">
        <v>296</v>
      </c>
      <c r="C63" s="7" t="s">
        <v>271</v>
      </c>
      <c r="D63" s="7" t="s">
        <v>280</v>
      </c>
      <c r="E63" s="7" t="s">
        <v>167</v>
      </c>
      <c r="F63" s="7" t="s">
        <v>83</v>
      </c>
      <c r="G63" s="2">
        <v>70000</v>
      </c>
      <c r="H63" s="2">
        <v>70000</v>
      </c>
    </row>
    <row r="64" spans="1:256" ht="25.5">
      <c r="A64" s="1" t="s">
        <v>86</v>
      </c>
      <c r="B64" s="7" t="s">
        <v>296</v>
      </c>
      <c r="C64" s="7" t="s">
        <v>271</v>
      </c>
      <c r="D64" s="7" t="s">
        <v>280</v>
      </c>
      <c r="E64" s="7" t="s">
        <v>167</v>
      </c>
      <c r="F64" s="7" t="s">
        <v>85</v>
      </c>
      <c r="G64" s="2">
        <v>30000</v>
      </c>
      <c r="H64" s="2">
        <v>30000</v>
      </c>
    </row>
    <row r="65" spans="1:256" ht="25.5">
      <c r="A65" s="4" t="s">
        <v>175</v>
      </c>
      <c r="B65" s="5" t="s">
        <v>296</v>
      </c>
      <c r="C65" s="5" t="s">
        <v>271</v>
      </c>
      <c r="D65" s="5" t="s">
        <v>280</v>
      </c>
      <c r="E65" s="5" t="s">
        <v>176</v>
      </c>
      <c r="F65" s="5"/>
      <c r="G65" s="6">
        <f>SUM(G66:G68)</f>
        <v>34664000</v>
      </c>
      <c r="H65" s="6">
        <f>SUM(H66:H68)</f>
        <v>34664000</v>
      </c>
    </row>
    <row r="66" spans="1:256" ht="51">
      <c r="A66" s="1" t="s">
        <v>84</v>
      </c>
      <c r="B66" s="7" t="s">
        <v>296</v>
      </c>
      <c r="C66" s="7" t="s">
        <v>271</v>
      </c>
      <c r="D66" s="7" t="s">
        <v>280</v>
      </c>
      <c r="E66" s="7" t="s">
        <v>176</v>
      </c>
      <c r="F66" s="7" t="s">
        <v>83</v>
      </c>
      <c r="G66" s="2">
        <v>29606000</v>
      </c>
      <c r="H66" s="2">
        <v>29606000</v>
      </c>
    </row>
    <row r="67" spans="1:256" ht="25.5">
      <c r="A67" s="1" t="s">
        <v>86</v>
      </c>
      <c r="B67" s="7" t="s">
        <v>296</v>
      </c>
      <c r="C67" s="7" t="s">
        <v>271</v>
      </c>
      <c r="D67" s="7" t="s">
        <v>280</v>
      </c>
      <c r="E67" s="7" t="s">
        <v>176</v>
      </c>
      <c r="F67" s="7" t="s">
        <v>85</v>
      </c>
      <c r="G67" s="2">
        <v>4793000</v>
      </c>
      <c r="H67" s="2">
        <v>4793000</v>
      </c>
    </row>
    <row r="68" spans="1:256">
      <c r="A68" s="1" t="s">
        <v>93</v>
      </c>
      <c r="B68" s="7" t="s">
        <v>296</v>
      </c>
      <c r="C68" s="7" t="s">
        <v>271</v>
      </c>
      <c r="D68" s="7" t="s">
        <v>280</v>
      </c>
      <c r="E68" s="7" t="s">
        <v>176</v>
      </c>
      <c r="F68" s="7" t="s">
        <v>92</v>
      </c>
      <c r="G68" s="2">
        <v>265000</v>
      </c>
      <c r="H68" s="2">
        <v>265000</v>
      </c>
    </row>
    <row r="69" spans="1:256" s="14" customFormat="1">
      <c r="A69" s="4" t="s">
        <v>197</v>
      </c>
      <c r="B69" s="5" t="s">
        <v>296</v>
      </c>
      <c r="C69" s="5" t="s">
        <v>271</v>
      </c>
      <c r="D69" s="5" t="s">
        <v>280</v>
      </c>
      <c r="E69" s="5" t="s">
        <v>60</v>
      </c>
      <c r="F69" s="5"/>
      <c r="G69" s="6">
        <f t="shared" ref="G69:H69" si="16">G70</f>
        <v>132000</v>
      </c>
      <c r="H69" s="6">
        <f t="shared" si="16"/>
        <v>132000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4" customFormat="1" ht="25.5">
      <c r="A70" s="4" t="s">
        <v>202</v>
      </c>
      <c r="B70" s="5" t="s">
        <v>296</v>
      </c>
      <c r="C70" s="5" t="s">
        <v>271</v>
      </c>
      <c r="D70" s="5" t="s">
        <v>280</v>
      </c>
      <c r="E70" s="5" t="s">
        <v>201</v>
      </c>
      <c r="F70" s="5"/>
      <c r="G70" s="6">
        <f>SUM(G71:G72)</f>
        <v>132000</v>
      </c>
      <c r="H70" s="6">
        <f>SUM(H71:H72)</f>
        <v>132000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14" customFormat="1" ht="25.5">
      <c r="A71" s="1" t="s">
        <v>86</v>
      </c>
      <c r="B71" s="7" t="s">
        <v>296</v>
      </c>
      <c r="C71" s="7" t="s">
        <v>271</v>
      </c>
      <c r="D71" s="7" t="s">
        <v>280</v>
      </c>
      <c r="E71" s="7" t="s">
        <v>201</v>
      </c>
      <c r="F71" s="7" t="s">
        <v>85</v>
      </c>
      <c r="G71" s="2">
        <v>100000</v>
      </c>
      <c r="H71" s="2">
        <v>100000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>
      <c r="A72" s="1" t="s">
        <v>93</v>
      </c>
      <c r="B72" s="7" t="s">
        <v>296</v>
      </c>
      <c r="C72" s="7" t="s">
        <v>271</v>
      </c>
      <c r="D72" s="7" t="s">
        <v>280</v>
      </c>
      <c r="E72" s="7" t="s">
        <v>201</v>
      </c>
      <c r="F72" s="7" t="s">
        <v>92</v>
      </c>
      <c r="G72" s="2">
        <v>32000</v>
      </c>
      <c r="H72" s="2">
        <v>32000</v>
      </c>
    </row>
    <row r="73" spans="1:256">
      <c r="A73" s="15" t="s">
        <v>300</v>
      </c>
      <c r="B73" s="5" t="s">
        <v>296</v>
      </c>
      <c r="C73" s="5" t="s">
        <v>271</v>
      </c>
      <c r="D73" s="5" t="s">
        <v>299</v>
      </c>
      <c r="E73" s="5"/>
      <c r="F73" s="5"/>
      <c r="G73" s="6">
        <f t="shared" ref="G73:H76" si="17">G74</f>
        <v>3400</v>
      </c>
      <c r="H73" s="6">
        <f t="shared" si="17"/>
        <v>3600</v>
      </c>
    </row>
    <row r="74" spans="1:256" ht="25.5">
      <c r="A74" s="4" t="s">
        <v>163</v>
      </c>
      <c r="B74" s="5" t="s">
        <v>296</v>
      </c>
      <c r="C74" s="5" t="s">
        <v>271</v>
      </c>
      <c r="D74" s="5" t="s">
        <v>299</v>
      </c>
      <c r="E74" s="5" t="s">
        <v>57</v>
      </c>
      <c r="F74" s="5"/>
      <c r="G74" s="6">
        <f t="shared" si="17"/>
        <v>3400</v>
      </c>
      <c r="H74" s="6">
        <f t="shared" si="17"/>
        <v>3600</v>
      </c>
    </row>
    <row r="75" spans="1:256" ht="38.25">
      <c r="A75" s="4" t="s">
        <v>164</v>
      </c>
      <c r="B75" s="5" t="s">
        <v>296</v>
      </c>
      <c r="C75" s="5" t="s">
        <v>271</v>
      </c>
      <c r="D75" s="5" t="s">
        <v>299</v>
      </c>
      <c r="E75" s="5" t="s">
        <v>165</v>
      </c>
      <c r="F75" s="5"/>
      <c r="G75" s="6">
        <f t="shared" si="17"/>
        <v>3400</v>
      </c>
      <c r="H75" s="6">
        <f t="shared" si="17"/>
        <v>3600</v>
      </c>
    </row>
    <row r="76" spans="1:256" s="14" customFormat="1" ht="25.5">
      <c r="A76" s="4" t="s">
        <v>175</v>
      </c>
      <c r="B76" s="5" t="s">
        <v>296</v>
      </c>
      <c r="C76" s="5" t="s">
        <v>271</v>
      </c>
      <c r="D76" s="5" t="s">
        <v>299</v>
      </c>
      <c r="E76" s="5" t="s">
        <v>176</v>
      </c>
      <c r="F76" s="5"/>
      <c r="G76" s="6">
        <f t="shared" si="17"/>
        <v>3400</v>
      </c>
      <c r="H76" s="6">
        <f t="shared" si="17"/>
        <v>3600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4" customFormat="1" ht="38.25">
      <c r="A77" s="4" t="s">
        <v>68</v>
      </c>
      <c r="B77" s="5" t="s">
        <v>296</v>
      </c>
      <c r="C77" s="5" t="s">
        <v>271</v>
      </c>
      <c r="D77" s="5" t="s">
        <v>299</v>
      </c>
      <c r="E77" s="5" t="s">
        <v>263</v>
      </c>
      <c r="F77" s="5"/>
      <c r="G77" s="6">
        <f t="shared" ref="G77:H77" si="18">SUM(G78:G78)</f>
        <v>3400</v>
      </c>
      <c r="H77" s="6">
        <f t="shared" si="18"/>
        <v>3600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25.5">
      <c r="A78" s="1" t="s">
        <v>86</v>
      </c>
      <c r="B78" s="5" t="s">
        <v>296</v>
      </c>
      <c r="C78" s="5" t="s">
        <v>271</v>
      </c>
      <c r="D78" s="7" t="s">
        <v>299</v>
      </c>
      <c r="E78" s="7" t="s">
        <v>263</v>
      </c>
      <c r="F78" s="7" t="s">
        <v>85</v>
      </c>
      <c r="G78" s="2">
        <v>3400</v>
      </c>
      <c r="H78" s="2">
        <v>3600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>
      <c r="A79" s="4" t="s">
        <v>325</v>
      </c>
      <c r="B79" s="5" t="s">
        <v>296</v>
      </c>
      <c r="C79" s="5" t="s">
        <v>271</v>
      </c>
      <c r="D79" s="5" t="s">
        <v>268</v>
      </c>
      <c r="E79" s="5"/>
      <c r="F79" s="5"/>
      <c r="G79" s="6">
        <f t="shared" ref="G79:H82" si="19">G80</f>
        <v>0</v>
      </c>
      <c r="H79" s="6">
        <f t="shared" si="19"/>
        <v>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25.5">
      <c r="A80" s="4" t="s">
        <v>163</v>
      </c>
      <c r="B80" s="5" t="s">
        <v>296</v>
      </c>
      <c r="C80" s="5" t="s">
        <v>271</v>
      </c>
      <c r="D80" s="5" t="s">
        <v>268</v>
      </c>
      <c r="E80" s="5" t="s">
        <v>57</v>
      </c>
      <c r="F80" s="5"/>
      <c r="G80" s="6">
        <f t="shared" si="19"/>
        <v>0</v>
      </c>
      <c r="H80" s="6">
        <f t="shared" si="19"/>
        <v>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38.25">
      <c r="A81" s="4" t="s">
        <v>164</v>
      </c>
      <c r="B81" s="5" t="s">
        <v>296</v>
      </c>
      <c r="C81" s="5" t="s">
        <v>271</v>
      </c>
      <c r="D81" s="5" t="s">
        <v>268</v>
      </c>
      <c r="E81" s="5" t="s">
        <v>165</v>
      </c>
      <c r="F81" s="5"/>
      <c r="G81" s="6">
        <f t="shared" si="19"/>
        <v>0</v>
      </c>
      <c r="H81" s="6">
        <f t="shared" si="19"/>
        <v>0</v>
      </c>
    </row>
    <row r="82" spans="1:256" ht="25.5">
      <c r="A82" s="4" t="s">
        <v>175</v>
      </c>
      <c r="B82" s="5" t="s">
        <v>296</v>
      </c>
      <c r="C82" s="5" t="s">
        <v>271</v>
      </c>
      <c r="D82" s="5" t="s">
        <v>268</v>
      </c>
      <c r="E82" s="5" t="s">
        <v>176</v>
      </c>
      <c r="F82" s="7"/>
      <c r="G82" s="6">
        <f t="shared" si="19"/>
        <v>0</v>
      </c>
      <c r="H82" s="6">
        <f t="shared" si="19"/>
        <v>0</v>
      </c>
    </row>
    <row r="83" spans="1:256" ht="25.5">
      <c r="A83" s="1" t="s">
        <v>86</v>
      </c>
      <c r="B83" s="7" t="s">
        <v>296</v>
      </c>
      <c r="C83" s="7" t="s">
        <v>271</v>
      </c>
      <c r="D83" s="7" t="s">
        <v>268</v>
      </c>
      <c r="E83" s="7" t="s">
        <v>176</v>
      </c>
      <c r="F83" s="7" t="s">
        <v>85</v>
      </c>
      <c r="G83" s="2">
        <v>0</v>
      </c>
      <c r="H83" s="2">
        <v>0</v>
      </c>
    </row>
    <row r="84" spans="1:256">
      <c r="A84" s="15" t="s">
        <v>301</v>
      </c>
      <c r="B84" s="5" t="s">
        <v>296</v>
      </c>
      <c r="C84" s="5" t="s">
        <v>271</v>
      </c>
      <c r="D84" s="5" t="s">
        <v>302</v>
      </c>
      <c r="E84" s="5"/>
      <c r="F84" s="5"/>
      <c r="G84" s="6">
        <f t="shared" ref="G84:H86" si="20">G85</f>
        <v>200000</v>
      </c>
      <c r="H84" s="6">
        <f t="shared" si="20"/>
        <v>200000</v>
      </c>
    </row>
    <row r="85" spans="1:256">
      <c r="A85" s="4" t="s">
        <v>152</v>
      </c>
      <c r="B85" s="5" t="s">
        <v>296</v>
      </c>
      <c r="C85" s="5" t="s">
        <v>271</v>
      </c>
      <c r="D85" s="5" t="s">
        <v>302</v>
      </c>
      <c r="E85" s="5" t="s">
        <v>51</v>
      </c>
      <c r="F85" s="5"/>
      <c r="G85" s="6">
        <f t="shared" si="20"/>
        <v>200000</v>
      </c>
      <c r="H85" s="6">
        <f t="shared" si="20"/>
        <v>200000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25.5">
      <c r="A86" s="4" t="s">
        <v>65</v>
      </c>
      <c r="B86" s="5" t="s">
        <v>296</v>
      </c>
      <c r="C86" s="5" t="s">
        <v>271</v>
      </c>
      <c r="D86" s="5" t="s">
        <v>302</v>
      </c>
      <c r="E86" s="5" t="s">
        <v>155</v>
      </c>
      <c r="F86" s="5"/>
      <c r="G86" s="6">
        <f t="shared" si="20"/>
        <v>200000</v>
      </c>
      <c r="H86" s="6">
        <f t="shared" si="20"/>
        <v>200000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25.5">
      <c r="A87" s="4" t="s">
        <v>260</v>
      </c>
      <c r="B87" s="5" t="s">
        <v>296</v>
      </c>
      <c r="C87" s="5" t="s">
        <v>271</v>
      </c>
      <c r="D87" s="5" t="s">
        <v>302</v>
      </c>
      <c r="E87" s="5" t="s">
        <v>158</v>
      </c>
      <c r="F87" s="5"/>
      <c r="G87" s="6">
        <f t="shared" ref="G87:H87" si="21">SUM(G88:G88)</f>
        <v>200000</v>
      </c>
      <c r="H87" s="6">
        <f t="shared" si="21"/>
        <v>200000</v>
      </c>
    </row>
    <row r="88" spans="1:256" s="14" customFormat="1">
      <c r="A88" s="1" t="s">
        <v>93</v>
      </c>
      <c r="B88" s="7" t="s">
        <v>296</v>
      </c>
      <c r="C88" s="7" t="s">
        <v>271</v>
      </c>
      <c r="D88" s="7" t="s">
        <v>302</v>
      </c>
      <c r="E88" s="7" t="s">
        <v>158</v>
      </c>
      <c r="F88" s="7" t="s">
        <v>92</v>
      </c>
      <c r="G88" s="2">
        <v>200000</v>
      </c>
      <c r="H88" s="2">
        <v>200000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14" customFormat="1">
      <c r="A89" s="15" t="s">
        <v>303</v>
      </c>
      <c r="B89" s="5" t="s">
        <v>296</v>
      </c>
      <c r="C89" s="5" t="s">
        <v>271</v>
      </c>
      <c r="D89" s="5" t="s">
        <v>304</v>
      </c>
      <c r="E89" s="5"/>
      <c r="F89" s="5"/>
      <c r="G89" s="6">
        <f t="shared" ref="G89:H89" si="22">G90</f>
        <v>2855200</v>
      </c>
      <c r="H89" s="6">
        <f t="shared" si="22"/>
        <v>2711700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25.5">
      <c r="A90" s="4" t="s">
        <v>163</v>
      </c>
      <c r="B90" s="5" t="s">
        <v>296</v>
      </c>
      <c r="C90" s="5" t="s">
        <v>271</v>
      </c>
      <c r="D90" s="5" t="s">
        <v>304</v>
      </c>
      <c r="E90" s="5" t="s">
        <v>57</v>
      </c>
      <c r="F90" s="5"/>
      <c r="G90" s="6">
        <f t="shared" ref="G90:H90" si="23">G91+G110</f>
        <v>2855200</v>
      </c>
      <c r="H90" s="6">
        <f t="shared" si="23"/>
        <v>2711700</v>
      </c>
    </row>
    <row r="91" spans="1:256" ht="38.25">
      <c r="A91" s="4" t="s">
        <v>164</v>
      </c>
      <c r="B91" s="5" t="s">
        <v>296</v>
      </c>
      <c r="C91" s="5" t="s">
        <v>271</v>
      </c>
      <c r="D91" s="5" t="s">
        <v>304</v>
      </c>
      <c r="E91" s="5" t="s">
        <v>165</v>
      </c>
      <c r="F91" s="5"/>
      <c r="G91" s="6">
        <f t="shared" ref="G91:H91" si="24">G92+G98</f>
        <v>2725200</v>
      </c>
      <c r="H91" s="6">
        <f t="shared" si="24"/>
        <v>2581700</v>
      </c>
    </row>
    <row r="92" spans="1:256" ht="25.5">
      <c r="A92" s="4" t="s">
        <v>170</v>
      </c>
      <c r="B92" s="5" t="s">
        <v>296</v>
      </c>
      <c r="C92" s="5" t="s">
        <v>271</v>
      </c>
      <c r="D92" s="5" t="s">
        <v>304</v>
      </c>
      <c r="E92" s="5" t="s">
        <v>169</v>
      </c>
      <c r="F92" s="5"/>
      <c r="G92" s="6">
        <f t="shared" ref="G92:H92" si="25">G93+G95</f>
        <v>17600</v>
      </c>
      <c r="H92" s="6">
        <f t="shared" si="25"/>
        <v>17600</v>
      </c>
    </row>
    <row r="93" spans="1:256" ht="25.5">
      <c r="A93" s="4" t="s">
        <v>170</v>
      </c>
      <c r="B93" s="5" t="s">
        <v>296</v>
      </c>
      <c r="C93" s="5" t="s">
        <v>271</v>
      </c>
      <c r="D93" s="5" t="s">
        <v>304</v>
      </c>
      <c r="E93" s="5" t="s">
        <v>169</v>
      </c>
      <c r="F93" s="5"/>
      <c r="G93" s="6">
        <f t="shared" ref="G93:H93" si="26">G94</f>
        <v>5000</v>
      </c>
      <c r="H93" s="6">
        <f t="shared" si="26"/>
        <v>5000</v>
      </c>
    </row>
    <row r="94" spans="1:256" ht="25.5">
      <c r="A94" s="1" t="s">
        <v>86</v>
      </c>
      <c r="B94" s="7" t="s">
        <v>296</v>
      </c>
      <c r="C94" s="7" t="s">
        <v>271</v>
      </c>
      <c r="D94" s="7" t="s">
        <v>304</v>
      </c>
      <c r="E94" s="7" t="s">
        <v>169</v>
      </c>
      <c r="F94" s="7" t="s">
        <v>85</v>
      </c>
      <c r="G94" s="2">
        <v>5000</v>
      </c>
      <c r="H94" s="2">
        <v>5000</v>
      </c>
    </row>
    <row r="95" spans="1:256" ht="25.5">
      <c r="A95" s="4" t="s">
        <v>171</v>
      </c>
      <c r="B95" s="5" t="s">
        <v>296</v>
      </c>
      <c r="C95" s="5" t="s">
        <v>271</v>
      </c>
      <c r="D95" s="5" t="s">
        <v>304</v>
      </c>
      <c r="E95" s="5" t="s">
        <v>172</v>
      </c>
      <c r="F95" s="5"/>
      <c r="G95" s="6">
        <f>SUM(G96:G97)</f>
        <v>12600</v>
      </c>
      <c r="H95" s="6">
        <f>SUM(H96:H97)</f>
        <v>12600</v>
      </c>
    </row>
    <row r="96" spans="1:256" ht="51">
      <c r="A96" s="1" t="s">
        <v>84</v>
      </c>
      <c r="B96" s="7" t="s">
        <v>296</v>
      </c>
      <c r="C96" s="7" t="s">
        <v>271</v>
      </c>
      <c r="D96" s="7" t="s">
        <v>304</v>
      </c>
      <c r="E96" s="7" t="s">
        <v>172</v>
      </c>
      <c r="F96" s="7" t="s">
        <v>83</v>
      </c>
      <c r="G96" s="2">
        <v>12036</v>
      </c>
      <c r="H96" s="2">
        <v>12036</v>
      </c>
    </row>
    <row r="97" spans="1:256" ht="25.5">
      <c r="A97" s="1" t="s">
        <v>86</v>
      </c>
      <c r="B97" s="7" t="s">
        <v>296</v>
      </c>
      <c r="C97" s="7" t="s">
        <v>271</v>
      </c>
      <c r="D97" s="7" t="s">
        <v>304</v>
      </c>
      <c r="E97" s="7" t="s">
        <v>172</v>
      </c>
      <c r="F97" s="7" t="s">
        <v>85</v>
      </c>
      <c r="G97" s="2">
        <v>564</v>
      </c>
      <c r="H97" s="2">
        <v>564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25.5">
      <c r="A98" s="4" t="s">
        <v>175</v>
      </c>
      <c r="B98" s="5" t="s">
        <v>296</v>
      </c>
      <c r="C98" s="5" t="s">
        <v>271</v>
      </c>
      <c r="D98" s="5" t="s">
        <v>304</v>
      </c>
      <c r="E98" s="5" t="s">
        <v>176</v>
      </c>
      <c r="F98" s="7"/>
      <c r="G98" s="6">
        <f t="shared" ref="G98:H98" si="27">G99+G101+G104+G107</f>
        <v>2707600</v>
      </c>
      <c r="H98" s="6">
        <f t="shared" si="27"/>
        <v>2564100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>
      <c r="A99" s="4" t="s">
        <v>74</v>
      </c>
      <c r="B99" s="5" t="s">
        <v>296</v>
      </c>
      <c r="C99" s="5" t="s">
        <v>271</v>
      </c>
      <c r="D99" s="5" t="s">
        <v>304</v>
      </c>
      <c r="E99" s="5" t="s">
        <v>196</v>
      </c>
      <c r="F99" s="5"/>
      <c r="G99" s="6">
        <f>SUM(G100:G100)</f>
        <v>700</v>
      </c>
      <c r="H99" s="6">
        <f>SUM(H100:H100)</f>
        <v>700</v>
      </c>
    </row>
    <row r="100" spans="1:256" ht="25.5">
      <c r="A100" s="1" t="s">
        <v>86</v>
      </c>
      <c r="B100" s="7" t="s">
        <v>296</v>
      </c>
      <c r="C100" s="7" t="s">
        <v>271</v>
      </c>
      <c r="D100" s="7" t="s">
        <v>304</v>
      </c>
      <c r="E100" s="7" t="s">
        <v>196</v>
      </c>
      <c r="F100" s="7" t="s">
        <v>85</v>
      </c>
      <c r="G100" s="2">
        <v>700</v>
      </c>
      <c r="H100" s="2">
        <v>700</v>
      </c>
    </row>
    <row r="101" spans="1:256" ht="51">
      <c r="A101" s="4" t="s">
        <v>70</v>
      </c>
      <c r="B101" s="5" t="s">
        <v>296</v>
      </c>
      <c r="C101" s="5" t="s">
        <v>271</v>
      </c>
      <c r="D101" s="5" t="s">
        <v>304</v>
      </c>
      <c r="E101" s="5" t="s">
        <v>190</v>
      </c>
      <c r="F101" s="5"/>
      <c r="G101" s="6">
        <f>SUM(G102:G103)</f>
        <v>739300</v>
      </c>
      <c r="H101" s="6">
        <f>SUM(H102:H103)</f>
        <v>595800</v>
      </c>
    </row>
    <row r="102" spans="1:256" ht="51">
      <c r="A102" s="1" t="s">
        <v>84</v>
      </c>
      <c r="B102" s="7" t="s">
        <v>296</v>
      </c>
      <c r="C102" s="7" t="s">
        <v>271</v>
      </c>
      <c r="D102" s="7" t="s">
        <v>304</v>
      </c>
      <c r="E102" s="7" t="s">
        <v>190</v>
      </c>
      <c r="F102" s="7" t="s">
        <v>83</v>
      </c>
      <c r="G102" s="2">
        <v>683664</v>
      </c>
      <c r="H102" s="2">
        <v>540164</v>
      </c>
    </row>
    <row r="103" spans="1:256" ht="25.5">
      <c r="A103" s="1" t="s">
        <v>86</v>
      </c>
      <c r="B103" s="7" t="s">
        <v>296</v>
      </c>
      <c r="C103" s="7" t="s">
        <v>271</v>
      </c>
      <c r="D103" s="7" t="s">
        <v>304</v>
      </c>
      <c r="E103" s="7" t="s">
        <v>190</v>
      </c>
      <c r="F103" s="7" t="s">
        <v>85</v>
      </c>
      <c r="G103" s="2">
        <v>55636</v>
      </c>
      <c r="H103" s="2">
        <v>55636</v>
      </c>
    </row>
    <row r="104" spans="1:256" ht="25.5">
      <c r="A104" s="4" t="s">
        <v>71</v>
      </c>
      <c r="B104" s="5" t="s">
        <v>296</v>
      </c>
      <c r="C104" s="5" t="s">
        <v>271</v>
      </c>
      <c r="D104" s="5" t="s">
        <v>304</v>
      </c>
      <c r="E104" s="5" t="s">
        <v>192</v>
      </c>
      <c r="F104" s="5"/>
      <c r="G104" s="6">
        <f>SUM(G105:G106)</f>
        <v>983800</v>
      </c>
      <c r="H104" s="6">
        <f>SUM(H105:H106)</f>
        <v>983800</v>
      </c>
    </row>
    <row r="105" spans="1:256" ht="51">
      <c r="A105" s="1" t="s">
        <v>84</v>
      </c>
      <c r="B105" s="7" t="s">
        <v>296</v>
      </c>
      <c r="C105" s="7" t="s">
        <v>271</v>
      </c>
      <c r="D105" s="7" t="s">
        <v>304</v>
      </c>
      <c r="E105" s="7" t="s">
        <v>192</v>
      </c>
      <c r="F105" s="7" t="s">
        <v>83</v>
      </c>
      <c r="G105" s="2">
        <v>900900</v>
      </c>
      <c r="H105" s="2">
        <v>900900</v>
      </c>
    </row>
    <row r="106" spans="1:256" ht="25.5">
      <c r="A106" s="1" t="s">
        <v>86</v>
      </c>
      <c r="B106" s="7" t="s">
        <v>296</v>
      </c>
      <c r="C106" s="7" t="s">
        <v>271</v>
      </c>
      <c r="D106" s="7" t="s">
        <v>304</v>
      </c>
      <c r="E106" s="7" t="s">
        <v>192</v>
      </c>
      <c r="F106" s="7" t="s">
        <v>85</v>
      </c>
      <c r="G106" s="2">
        <v>82900</v>
      </c>
      <c r="H106" s="2">
        <v>82900</v>
      </c>
    </row>
    <row r="107" spans="1:256" ht="38.25">
      <c r="A107" s="4" t="s">
        <v>73</v>
      </c>
      <c r="B107" s="5" t="s">
        <v>296</v>
      </c>
      <c r="C107" s="5" t="s">
        <v>271</v>
      </c>
      <c r="D107" s="5" t="s">
        <v>304</v>
      </c>
      <c r="E107" s="5" t="s">
        <v>194</v>
      </c>
      <c r="F107" s="5"/>
      <c r="G107" s="6">
        <f>SUM(G108:G109)</f>
        <v>983800</v>
      </c>
      <c r="H107" s="6">
        <f>SUM(H108:H109)</f>
        <v>983800</v>
      </c>
    </row>
    <row r="108" spans="1:256" ht="51">
      <c r="A108" s="1" t="s">
        <v>84</v>
      </c>
      <c r="B108" s="7" t="s">
        <v>296</v>
      </c>
      <c r="C108" s="7" t="s">
        <v>271</v>
      </c>
      <c r="D108" s="7" t="s">
        <v>304</v>
      </c>
      <c r="E108" s="7" t="s">
        <v>194</v>
      </c>
      <c r="F108" s="7" t="s">
        <v>83</v>
      </c>
      <c r="G108" s="2">
        <v>901000</v>
      </c>
      <c r="H108" s="2">
        <v>901000</v>
      </c>
    </row>
    <row r="109" spans="1:256" ht="25.5">
      <c r="A109" s="1" t="s">
        <v>86</v>
      </c>
      <c r="B109" s="7" t="s">
        <v>296</v>
      </c>
      <c r="C109" s="7" t="s">
        <v>271</v>
      </c>
      <c r="D109" s="7" t="s">
        <v>304</v>
      </c>
      <c r="E109" s="7" t="s">
        <v>194</v>
      </c>
      <c r="F109" s="7" t="s">
        <v>85</v>
      </c>
      <c r="G109" s="2">
        <v>82800</v>
      </c>
      <c r="H109" s="2">
        <v>82800</v>
      </c>
    </row>
    <row r="110" spans="1:256">
      <c r="A110" s="4" t="s">
        <v>197</v>
      </c>
      <c r="B110" s="5" t="s">
        <v>296</v>
      </c>
      <c r="C110" s="5" t="s">
        <v>271</v>
      </c>
      <c r="D110" s="5" t="s">
        <v>304</v>
      </c>
      <c r="E110" s="5" t="s">
        <v>60</v>
      </c>
      <c r="F110" s="5"/>
      <c r="G110" s="6">
        <f t="shared" ref="G110:H110" si="28">G111+G113</f>
        <v>130000</v>
      </c>
      <c r="H110" s="6">
        <f t="shared" si="28"/>
        <v>130000</v>
      </c>
    </row>
    <row r="111" spans="1:256" ht="38.25">
      <c r="A111" s="4" t="s">
        <v>199</v>
      </c>
      <c r="B111" s="5" t="s">
        <v>296</v>
      </c>
      <c r="C111" s="5" t="s">
        <v>271</v>
      </c>
      <c r="D111" s="5" t="s">
        <v>304</v>
      </c>
      <c r="E111" s="5" t="s">
        <v>198</v>
      </c>
      <c r="F111" s="5"/>
      <c r="G111" s="6">
        <f>SUM(G112:G112)</f>
        <v>100000</v>
      </c>
      <c r="H111" s="6">
        <f>SUM(H112:H112)</f>
        <v>100000</v>
      </c>
    </row>
    <row r="112" spans="1:256" ht="25.5">
      <c r="A112" s="1" t="s">
        <v>86</v>
      </c>
      <c r="B112" s="7" t="s">
        <v>296</v>
      </c>
      <c r="C112" s="7" t="s">
        <v>271</v>
      </c>
      <c r="D112" s="7" t="s">
        <v>304</v>
      </c>
      <c r="E112" s="7" t="s">
        <v>198</v>
      </c>
      <c r="F112" s="7" t="s">
        <v>85</v>
      </c>
      <c r="G112" s="2">
        <v>100000</v>
      </c>
      <c r="H112" s="2">
        <v>100000</v>
      </c>
    </row>
    <row r="113" spans="1:256" ht="38.25">
      <c r="A113" s="4" t="s">
        <v>336</v>
      </c>
      <c r="B113" s="5" t="s">
        <v>296</v>
      </c>
      <c r="C113" s="5" t="s">
        <v>271</v>
      </c>
      <c r="D113" s="5" t="s">
        <v>304</v>
      </c>
      <c r="E113" s="5" t="s">
        <v>200</v>
      </c>
      <c r="F113" s="5"/>
      <c r="G113" s="6">
        <f>SUM(G114:G114)</f>
        <v>30000</v>
      </c>
      <c r="H113" s="6">
        <f>SUM(H114:H114)</f>
        <v>30000</v>
      </c>
    </row>
    <row r="114" spans="1:256" ht="25.5">
      <c r="A114" s="1" t="s">
        <v>86</v>
      </c>
      <c r="B114" s="7" t="s">
        <v>296</v>
      </c>
      <c r="C114" s="7" t="s">
        <v>271</v>
      </c>
      <c r="D114" s="7" t="s">
        <v>304</v>
      </c>
      <c r="E114" s="7" t="s">
        <v>200</v>
      </c>
      <c r="F114" s="7" t="s">
        <v>85</v>
      </c>
      <c r="G114" s="2">
        <v>30000</v>
      </c>
      <c r="H114" s="2">
        <v>30000</v>
      </c>
    </row>
    <row r="115" spans="1:256">
      <c r="A115" s="15" t="s">
        <v>317</v>
      </c>
      <c r="B115" s="5" t="s">
        <v>296</v>
      </c>
      <c r="C115" s="5" t="s">
        <v>277</v>
      </c>
      <c r="D115" s="5" t="s">
        <v>269</v>
      </c>
      <c r="E115" s="5"/>
      <c r="F115" s="5"/>
      <c r="G115" s="6">
        <f t="shared" ref="G115:H117" si="29">G116</f>
        <v>60000</v>
      </c>
      <c r="H115" s="6">
        <f t="shared" si="29"/>
        <v>60000</v>
      </c>
    </row>
    <row r="116" spans="1:256">
      <c r="A116" s="15" t="s">
        <v>306</v>
      </c>
      <c r="B116" s="5" t="s">
        <v>296</v>
      </c>
      <c r="C116" s="5" t="s">
        <v>277</v>
      </c>
      <c r="D116" s="5" t="s">
        <v>278</v>
      </c>
      <c r="E116" s="5"/>
      <c r="F116" s="5"/>
      <c r="G116" s="6">
        <f t="shared" si="29"/>
        <v>60000</v>
      </c>
      <c r="H116" s="6">
        <f t="shared" si="29"/>
        <v>60000</v>
      </c>
    </row>
    <row r="117" spans="1:256">
      <c r="A117" s="4" t="s">
        <v>152</v>
      </c>
      <c r="B117" s="5" t="s">
        <v>296</v>
      </c>
      <c r="C117" s="5" t="s">
        <v>277</v>
      </c>
      <c r="D117" s="5" t="s">
        <v>278</v>
      </c>
      <c r="E117" s="5" t="s">
        <v>51</v>
      </c>
      <c r="F117" s="5"/>
      <c r="G117" s="6">
        <f t="shared" si="29"/>
        <v>60000</v>
      </c>
      <c r="H117" s="6">
        <f t="shared" si="29"/>
        <v>60000</v>
      </c>
    </row>
    <row r="118" spans="1:256" ht="25.5">
      <c r="A118" s="4" t="s">
        <v>65</v>
      </c>
      <c r="B118" s="5" t="s">
        <v>296</v>
      </c>
      <c r="C118" s="5" t="s">
        <v>277</v>
      </c>
      <c r="D118" s="5" t="s">
        <v>278</v>
      </c>
      <c r="E118" s="5" t="s">
        <v>155</v>
      </c>
      <c r="F118" s="5"/>
      <c r="G118" s="6">
        <f t="shared" ref="G118:H118" si="30">G119+G121</f>
        <v>60000</v>
      </c>
      <c r="H118" s="6">
        <f t="shared" si="30"/>
        <v>60000</v>
      </c>
    </row>
    <row r="119" spans="1:256" ht="25.5">
      <c r="A119" s="4" t="s">
        <v>157</v>
      </c>
      <c r="B119" s="5" t="s">
        <v>296</v>
      </c>
      <c r="C119" s="5" t="s">
        <v>277</v>
      </c>
      <c r="D119" s="5" t="s">
        <v>278</v>
      </c>
      <c r="E119" s="5" t="s">
        <v>156</v>
      </c>
      <c r="F119" s="5"/>
      <c r="G119" s="6">
        <f>SUM(G120:G120)</f>
        <v>50000</v>
      </c>
      <c r="H119" s="6">
        <f>SUM(H120:H120)</f>
        <v>50000</v>
      </c>
    </row>
    <row r="120" spans="1:256" ht="51">
      <c r="A120" s="1" t="s">
        <v>84</v>
      </c>
      <c r="B120" s="7" t="s">
        <v>296</v>
      </c>
      <c r="C120" s="7" t="s">
        <v>277</v>
      </c>
      <c r="D120" s="7" t="s">
        <v>278</v>
      </c>
      <c r="E120" s="7" t="s">
        <v>156</v>
      </c>
      <c r="F120" s="7" t="s">
        <v>83</v>
      </c>
      <c r="G120" s="2">
        <v>50000</v>
      </c>
      <c r="H120" s="2">
        <v>50000</v>
      </c>
    </row>
    <row r="121" spans="1:256" ht="38.25">
      <c r="A121" s="4" t="s">
        <v>160</v>
      </c>
      <c r="B121" s="5" t="s">
        <v>296</v>
      </c>
      <c r="C121" s="5" t="s">
        <v>277</v>
      </c>
      <c r="D121" s="5" t="s">
        <v>278</v>
      </c>
      <c r="E121" s="5" t="s">
        <v>159</v>
      </c>
      <c r="F121" s="5"/>
      <c r="G121" s="6">
        <f>SUM(G122:G122)</f>
        <v>10000</v>
      </c>
      <c r="H121" s="6">
        <f>SUM(H122:H122)</f>
        <v>10000</v>
      </c>
    </row>
    <row r="122" spans="1:256" ht="25.5">
      <c r="A122" s="1" t="s">
        <v>86</v>
      </c>
      <c r="B122" s="7" t="s">
        <v>296</v>
      </c>
      <c r="C122" s="7" t="s">
        <v>277</v>
      </c>
      <c r="D122" s="7" t="s">
        <v>278</v>
      </c>
      <c r="E122" s="7" t="s">
        <v>159</v>
      </c>
      <c r="F122" s="7" t="s">
        <v>85</v>
      </c>
      <c r="G122" s="2">
        <v>10000</v>
      </c>
      <c r="H122" s="2">
        <v>10000</v>
      </c>
    </row>
    <row r="123" spans="1:256">
      <c r="A123" s="15" t="s">
        <v>305</v>
      </c>
      <c r="B123" s="5" t="s">
        <v>296</v>
      </c>
      <c r="C123" s="5" t="s">
        <v>280</v>
      </c>
      <c r="D123" s="5" t="s">
        <v>269</v>
      </c>
      <c r="E123" s="5"/>
      <c r="F123" s="5"/>
      <c r="G123" s="6">
        <f t="shared" ref="G123:H123" si="31">G124+G131+G137++G147+G142</f>
        <v>84652547</v>
      </c>
      <c r="H123" s="6">
        <f t="shared" si="31"/>
        <v>86415517</v>
      </c>
    </row>
    <row r="124" spans="1:256">
      <c r="A124" s="15" t="s">
        <v>306</v>
      </c>
      <c r="B124" s="5" t="s">
        <v>296</v>
      </c>
      <c r="C124" s="5" t="s">
        <v>280</v>
      </c>
      <c r="D124" s="5" t="s">
        <v>271</v>
      </c>
      <c r="E124" s="5"/>
      <c r="F124" s="5"/>
      <c r="G124" s="6">
        <f t="shared" ref="G124:H127" si="32">G125</f>
        <v>124300</v>
      </c>
      <c r="H124" s="6">
        <f t="shared" si="32"/>
        <v>124300</v>
      </c>
    </row>
    <row r="125" spans="1:256" ht="25.5">
      <c r="A125" s="4" t="s">
        <v>163</v>
      </c>
      <c r="B125" s="5" t="s">
        <v>296</v>
      </c>
      <c r="C125" s="5" t="s">
        <v>280</v>
      </c>
      <c r="D125" s="5" t="s">
        <v>271</v>
      </c>
      <c r="E125" s="5" t="s">
        <v>57</v>
      </c>
      <c r="F125" s="5"/>
      <c r="G125" s="6">
        <f t="shared" si="32"/>
        <v>124300</v>
      </c>
      <c r="H125" s="6">
        <f t="shared" si="32"/>
        <v>124300</v>
      </c>
    </row>
    <row r="126" spans="1:256" ht="38.25">
      <c r="A126" s="4" t="s">
        <v>164</v>
      </c>
      <c r="B126" s="5" t="s">
        <v>296</v>
      </c>
      <c r="C126" s="5" t="s">
        <v>280</v>
      </c>
      <c r="D126" s="5" t="s">
        <v>271</v>
      </c>
      <c r="E126" s="5" t="s">
        <v>165</v>
      </c>
      <c r="F126" s="5"/>
      <c r="G126" s="6">
        <f t="shared" si="32"/>
        <v>124300</v>
      </c>
      <c r="H126" s="6">
        <f t="shared" si="32"/>
        <v>124300</v>
      </c>
    </row>
    <row r="127" spans="1:256" ht="25.5">
      <c r="A127" s="4" t="s">
        <v>175</v>
      </c>
      <c r="B127" s="5" t="s">
        <v>296</v>
      </c>
      <c r="C127" s="5" t="s">
        <v>280</v>
      </c>
      <c r="D127" s="5" t="s">
        <v>271</v>
      </c>
      <c r="E127" s="5" t="s">
        <v>176</v>
      </c>
      <c r="F127" s="7"/>
      <c r="G127" s="6">
        <f t="shared" si="32"/>
        <v>124300</v>
      </c>
      <c r="H127" s="6">
        <f t="shared" si="32"/>
        <v>124300</v>
      </c>
    </row>
    <row r="128" spans="1:256" s="14" customFormat="1" ht="38.25">
      <c r="A128" s="4" t="s">
        <v>72</v>
      </c>
      <c r="B128" s="5" t="s">
        <v>296</v>
      </c>
      <c r="C128" s="5" t="s">
        <v>280</v>
      </c>
      <c r="D128" s="5" t="s">
        <v>271</v>
      </c>
      <c r="E128" s="5" t="s">
        <v>193</v>
      </c>
      <c r="F128" s="5"/>
      <c r="G128" s="6">
        <f>SUM(G129:G130)</f>
        <v>124300</v>
      </c>
      <c r="H128" s="6">
        <f>SUM(H129:H130)</f>
        <v>124300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14" customFormat="1" ht="51">
      <c r="A129" s="1" t="s">
        <v>84</v>
      </c>
      <c r="B129" s="5" t="s">
        <v>296</v>
      </c>
      <c r="C129" s="5" t="s">
        <v>280</v>
      </c>
      <c r="D129" s="5" t="s">
        <v>271</v>
      </c>
      <c r="E129" s="7" t="s">
        <v>193</v>
      </c>
      <c r="F129" s="7" t="s">
        <v>83</v>
      </c>
      <c r="G129" s="2">
        <v>108100</v>
      </c>
      <c r="H129" s="2">
        <v>108100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14" customFormat="1" ht="25.5">
      <c r="A130" s="1" t="s">
        <v>86</v>
      </c>
      <c r="B130" s="5" t="s">
        <v>296</v>
      </c>
      <c r="C130" s="5" t="s">
        <v>280</v>
      </c>
      <c r="D130" s="5" t="s">
        <v>271</v>
      </c>
      <c r="E130" s="7" t="s">
        <v>193</v>
      </c>
      <c r="F130" s="7" t="s">
        <v>85</v>
      </c>
      <c r="G130" s="2">
        <v>16200</v>
      </c>
      <c r="H130" s="2">
        <v>16200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14" customFormat="1">
      <c r="A131" s="15" t="s">
        <v>307</v>
      </c>
      <c r="B131" s="5" t="s">
        <v>296</v>
      </c>
      <c r="C131" s="5" t="s">
        <v>280</v>
      </c>
      <c r="D131" s="5" t="s">
        <v>299</v>
      </c>
      <c r="E131" s="5"/>
      <c r="F131" s="5"/>
      <c r="G131" s="6">
        <f t="shared" ref="G131:H134" si="33">G132</f>
        <v>35000</v>
      </c>
      <c r="H131" s="6">
        <f t="shared" si="33"/>
        <v>35000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ht="25.5">
      <c r="A132" s="4" t="s">
        <v>203</v>
      </c>
      <c r="B132" s="5" t="s">
        <v>296</v>
      </c>
      <c r="C132" s="5" t="s">
        <v>280</v>
      </c>
      <c r="D132" s="5" t="s">
        <v>299</v>
      </c>
      <c r="E132" s="5" t="s">
        <v>61</v>
      </c>
      <c r="F132" s="5"/>
      <c r="G132" s="6">
        <f t="shared" si="33"/>
        <v>35000</v>
      </c>
      <c r="H132" s="6">
        <f t="shared" si="33"/>
        <v>35000</v>
      </c>
    </row>
    <row r="133" spans="1:256">
      <c r="A133" s="4" t="s">
        <v>212</v>
      </c>
      <c r="B133" s="5" t="s">
        <v>296</v>
      </c>
      <c r="C133" s="5" t="s">
        <v>280</v>
      </c>
      <c r="D133" s="5" t="s">
        <v>299</v>
      </c>
      <c r="E133" s="5" t="s">
        <v>214</v>
      </c>
      <c r="F133" s="5"/>
      <c r="G133" s="6">
        <f t="shared" si="33"/>
        <v>35000</v>
      </c>
      <c r="H133" s="6">
        <f t="shared" si="33"/>
        <v>35000</v>
      </c>
    </row>
    <row r="134" spans="1:256" ht="25.5">
      <c r="A134" s="4" t="s">
        <v>220</v>
      </c>
      <c r="B134" s="5" t="s">
        <v>296</v>
      </c>
      <c r="C134" s="5" t="s">
        <v>280</v>
      </c>
      <c r="D134" s="5" t="s">
        <v>299</v>
      </c>
      <c r="E134" s="5" t="s">
        <v>221</v>
      </c>
      <c r="F134" s="5"/>
      <c r="G134" s="6">
        <f t="shared" si="33"/>
        <v>35000</v>
      </c>
      <c r="H134" s="6">
        <f t="shared" si="33"/>
        <v>35000</v>
      </c>
    </row>
    <row r="135" spans="1:256" ht="38.25">
      <c r="A135" s="4" t="s">
        <v>75</v>
      </c>
      <c r="B135" s="5" t="s">
        <v>296</v>
      </c>
      <c r="C135" s="5" t="s">
        <v>280</v>
      </c>
      <c r="D135" s="5" t="s">
        <v>299</v>
      </c>
      <c r="E135" s="5" t="s">
        <v>222</v>
      </c>
      <c r="F135" s="5"/>
      <c r="G135" s="6">
        <f>SUM(G136:G136)</f>
        <v>35000</v>
      </c>
      <c r="H135" s="6">
        <f>SUM(H136:H136)</f>
        <v>35000</v>
      </c>
    </row>
    <row r="136" spans="1:256" ht="25.5">
      <c r="A136" s="1" t="s">
        <v>86</v>
      </c>
      <c r="B136" s="7" t="s">
        <v>296</v>
      </c>
      <c r="C136" s="7" t="s">
        <v>280</v>
      </c>
      <c r="D136" s="7" t="s">
        <v>299</v>
      </c>
      <c r="E136" s="7" t="s">
        <v>222</v>
      </c>
      <c r="F136" s="7" t="s">
        <v>85</v>
      </c>
      <c r="G136" s="2">
        <v>35000</v>
      </c>
      <c r="H136" s="2">
        <v>35000</v>
      </c>
    </row>
    <row r="137" spans="1:256">
      <c r="A137" s="15" t="s">
        <v>308</v>
      </c>
      <c r="B137" s="5" t="s">
        <v>296</v>
      </c>
      <c r="C137" s="5" t="s">
        <v>280</v>
      </c>
      <c r="D137" s="5" t="s">
        <v>288</v>
      </c>
      <c r="E137" s="5"/>
      <c r="F137" s="5"/>
      <c r="G137" s="6">
        <f t="shared" ref="G137:H139" si="34">G138</f>
        <v>2000000</v>
      </c>
      <c r="H137" s="6">
        <f t="shared" si="34"/>
        <v>2000000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ht="25.5">
      <c r="A138" s="4" t="s">
        <v>163</v>
      </c>
      <c r="B138" s="5" t="s">
        <v>296</v>
      </c>
      <c r="C138" s="5" t="s">
        <v>280</v>
      </c>
      <c r="D138" s="5" t="s">
        <v>288</v>
      </c>
      <c r="E138" s="5" t="s">
        <v>57</v>
      </c>
      <c r="F138" s="5"/>
      <c r="G138" s="6">
        <f t="shared" si="34"/>
        <v>2000000</v>
      </c>
      <c r="H138" s="6">
        <f t="shared" si="34"/>
        <v>2000000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>
      <c r="A139" s="4" t="s">
        <v>184</v>
      </c>
      <c r="B139" s="5" t="s">
        <v>296</v>
      </c>
      <c r="C139" s="5" t="s">
        <v>280</v>
      </c>
      <c r="D139" s="5" t="s">
        <v>288</v>
      </c>
      <c r="E139" s="5" t="s">
        <v>185</v>
      </c>
      <c r="F139" s="5"/>
      <c r="G139" s="6">
        <f t="shared" si="34"/>
        <v>2000000</v>
      </c>
      <c r="H139" s="6">
        <f t="shared" si="34"/>
        <v>2000000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ht="25.5">
      <c r="A140" s="4" t="s">
        <v>188</v>
      </c>
      <c r="B140" s="5" t="s">
        <v>296</v>
      </c>
      <c r="C140" s="5" t="s">
        <v>280</v>
      </c>
      <c r="D140" s="5" t="s">
        <v>288</v>
      </c>
      <c r="E140" s="5" t="s">
        <v>189</v>
      </c>
      <c r="F140" s="5"/>
      <c r="G140" s="6">
        <f>SUM(G141:G141)</f>
        <v>2000000</v>
      </c>
      <c r="H140" s="6">
        <f>SUM(H141:H141)</f>
        <v>2000000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>
      <c r="A141" s="1" t="s">
        <v>93</v>
      </c>
      <c r="B141" s="7" t="s">
        <v>296</v>
      </c>
      <c r="C141" s="7" t="s">
        <v>280</v>
      </c>
      <c r="D141" s="7" t="s">
        <v>288</v>
      </c>
      <c r="E141" s="7" t="s">
        <v>189</v>
      </c>
      <c r="F141" s="7" t="s">
        <v>92</v>
      </c>
      <c r="G141" s="2">
        <v>2000000</v>
      </c>
      <c r="H141" s="2">
        <v>2000000</v>
      </c>
    </row>
    <row r="142" spans="1:256">
      <c r="A142" s="15" t="s">
        <v>309</v>
      </c>
      <c r="B142" s="5" t="s">
        <v>296</v>
      </c>
      <c r="C142" s="5" t="s">
        <v>280</v>
      </c>
      <c r="D142" s="5" t="s">
        <v>278</v>
      </c>
      <c r="E142" s="5"/>
      <c r="F142" s="5"/>
      <c r="G142" s="6">
        <f t="shared" ref="G142:H144" si="35">G143</f>
        <v>24543710</v>
      </c>
      <c r="H142" s="6">
        <f t="shared" si="35"/>
        <v>26460180</v>
      </c>
    </row>
    <row r="143" spans="1:256" ht="25.5">
      <c r="A143" s="4" t="s">
        <v>163</v>
      </c>
      <c r="B143" s="5" t="s">
        <v>296</v>
      </c>
      <c r="C143" s="5" t="s">
        <v>280</v>
      </c>
      <c r="D143" s="5" t="s">
        <v>278</v>
      </c>
      <c r="E143" s="5" t="s">
        <v>57</v>
      </c>
      <c r="F143" s="5"/>
      <c r="G143" s="6">
        <f t="shared" si="35"/>
        <v>24543710</v>
      </c>
      <c r="H143" s="6">
        <f t="shared" si="35"/>
        <v>26460180</v>
      </c>
    </row>
    <row r="144" spans="1:256">
      <c r="A144" s="4" t="s">
        <v>184</v>
      </c>
      <c r="B144" s="5" t="s">
        <v>296</v>
      </c>
      <c r="C144" s="5" t="s">
        <v>280</v>
      </c>
      <c r="D144" s="5" t="s">
        <v>278</v>
      </c>
      <c r="E144" s="5" t="s">
        <v>185</v>
      </c>
      <c r="F144" s="5"/>
      <c r="G144" s="6">
        <f t="shared" si="35"/>
        <v>24543710</v>
      </c>
      <c r="H144" s="6">
        <f t="shared" si="35"/>
        <v>26460180</v>
      </c>
    </row>
    <row r="145" spans="1:256">
      <c r="A145" s="4" t="s">
        <v>187</v>
      </c>
      <c r="B145" s="5" t="s">
        <v>296</v>
      </c>
      <c r="C145" s="5" t="s">
        <v>280</v>
      </c>
      <c r="D145" s="5" t="s">
        <v>278</v>
      </c>
      <c r="E145" s="5" t="s">
        <v>186</v>
      </c>
      <c r="F145" s="5"/>
      <c r="G145" s="6">
        <f>SUM(G146:G146)</f>
        <v>24543710</v>
      </c>
      <c r="H145" s="6">
        <f>SUM(H146:H146)</f>
        <v>26460180</v>
      </c>
    </row>
    <row r="146" spans="1:256" ht="25.5">
      <c r="A146" s="1" t="s">
        <v>86</v>
      </c>
      <c r="B146" s="7" t="s">
        <v>296</v>
      </c>
      <c r="C146" s="7" t="s">
        <v>280</v>
      </c>
      <c r="D146" s="7" t="s">
        <v>278</v>
      </c>
      <c r="E146" s="7" t="s">
        <v>186</v>
      </c>
      <c r="F146" s="7" t="s">
        <v>85</v>
      </c>
      <c r="G146" s="2">
        <v>24543710</v>
      </c>
      <c r="H146" s="2">
        <v>26460180</v>
      </c>
    </row>
    <row r="147" spans="1:256">
      <c r="A147" s="15" t="s">
        <v>311</v>
      </c>
      <c r="B147" s="5" t="s">
        <v>296</v>
      </c>
      <c r="C147" s="5" t="s">
        <v>280</v>
      </c>
      <c r="D147" s="5" t="s">
        <v>312</v>
      </c>
      <c r="E147" s="5"/>
      <c r="F147" s="5"/>
      <c r="G147" s="6">
        <f>G148+G157+G178+G188</f>
        <v>57949537</v>
      </c>
      <c r="H147" s="6">
        <f>H148+H157+H178+H188</f>
        <v>57796037</v>
      </c>
    </row>
    <row r="148" spans="1:256" s="14" customFormat="1">
      <c r="A148" s="4" t="s">
        <v>152</v>
      </c>
      <c r="B148" s="5" t="s">
        <v>296</v>
      </c>
      <c r="C148" s="5" t="s">
        <v>280</v>
      </c>
      <c r="D148" s="5" t="s">
        <v>312</v>
      </c>
      <c r="E148" s="5" t="s">
        <v>51</v>
      </c>
      <c r="F148" s="5"/>
      <c r="G148" s="6">
        <f t="shared" ref="G148:H148" si="36">G149+G154</f>
        <v>3130000</v>
      </c>
      <c r="H148" s="6">
        <f t="shared" si="36"/>
        <v>3130000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14" customFormat="1" ht="25.5">
      <c r="A149" s="4" t="s">
        <v>153</v>
      </c>
      <c r="B149" s="5" t="s">
        <v>296</v>
      </c>
      <c r="C149" s="5" t="s">
        <v>280</v>
      </c>
      <c r="D149" s="5" t="s">
        <v>312</v>
      </c>
      <c r="E149" s="5" t="s">
        <v>52</v>
      </c>
      <c r="F149" s="5"/>
      <c r="G149" s="6">
        <f>G150+G152</f>
        <v>3120000</v>
      </c>
      <c r="H149" s="6">
        <f>H150+H152</f>
        <v>3120000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14" customFormat="1" ht="25.5">
      <c r="A150" s="4" t="s">
        <v>258</v>
      </c>
      <c r="B150" s="5" t="s">
        <v>296</v>
      </c>
      <c r="C150" s="5" t="s">
        <v>280</v>
      </c>
      <c r="D150" s="5" t="s">
        <v>312</v>
      </c>
      <c r="E150" s="5" t="s">
        <v>53</v>
      </c>
      <c r="F150" s="5"/>
      <c r="G150" s="6">
        <f>SUM(G151:G151)</f>
        <v>2889000</v>
      </c>
      <c r="H150" s="6">
        <f>SUM(H151:H151)</f>
        <v>2889000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ht="51">
      <c r="A151" s="1" t="s">
        <v>84</v>
      </c>
      <c r="B151" s="7" t="s">
        <v>296</v>
      </c>
      <c r="C151" s="7" t="s">
        <v>280</v>
      </c>
      <c r="D151" s="7" t="s">
        <v>312</v>
      </c>
      <c r="E151" s="7" t="s">
        <v>53</v>
      </c>
      <c r="F151" s="7" t="s">
        <v>83</v>
      </c>
      <c r="G151" s="2">
        <v>2889000</v>
      </c>
      <c r="H151" s="2">
        <v>2889000</v>
      </c>
    </row>
    <row r="152" spans="1:256" ht="25.5">
      <c r="A152" s="4" t="s">
        <v>259</v>
      </c>
      <c r="B152" s="5" t="s">
        <v>296</v>
      </c>
      <c r="C152" s="5" t="s">
        <v>280</v>
      </c>
      <c r="D152" s="5" t="s">
        <v>312</v>
      </c>
      <c r="E152" s="5" t="s">
        <v>154</v>
      </c>
      <c r="F152" s="5"/>
      <c r="G152" s="6">
        <f>SUM(G153:G153)</f>
        <v>231000</v>
      </c>
      <c r="H152" s="6">
        <f>SUM(H153:H153)</f>
        <v>231000</v>
      </c>
    </row>
    <row r="153" spans="1:256" ht="25.5">
      <c r="A153" s="1" t="s">
        <v>86</v>
      </c>
      <c r="B153" s="7" t="s">
        <v>296</v>
      </c>
      <c r="C153" s="7" t="s">
        <v>280</v>
      </c>
      <c r="D153" s="7" t="s">
        <v>312</v>
      </c>
      <c r="E153" s="7" t="s">
        <v>154</v>
      </c>
      <c r="F153" s="7" t="s">
        <v>85</v>
      </c>
      <c r="G153" s="2">
        <v>231000</v>
      </c>
      <c r="H153" s="2">
        <v>231000</v>
      </c>
    </row>
    <row r="154" spans="1:256" s="14" customFormat="1" ht="25.5">
      <c r="A154" s="4" t="s">
        <v>161</v>
      </c>
      <c r="B154" s="5" t="s">
        <v>296</v>
      </c>
      <c r="C154" s="5" t="s">
        <v>280</v>
      </c>
      <c r="D154" s="5" t="s">
        <v>312</v>
      </c>
      <c r="E154" s="5" t="s">
        <v>54</v>
      </c>
      <c r="F154" s="5"/>
      <c r="G154" s="6">
        <f t="shared" ref="G154:H154" si="37">G155</f>
        <v>10000</v>
      </c>
      <c r="H154" s="6">
        <f t="shared" si="37"/>
        <v>10000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14" customFormat="1" ht="38.25">
      <c r="A155" s="4" t="s">
        <v>162</v>
      </c>
      <c r="B155" s="5" t="s">
        <v>296</v>
      </c>
      <c r="C155" s="5" t="s">
        <v>280</v>
      </c>
      <c r="D155" s="5" t="s">
        <v>312</v>
      </c>
      <c r="E155" s="5" t="s">
        <v>55</v>
      </c>
      <c r="F155" s="5"/>
      <c r="G155" s="6">
        <f>SUM(G156:G156)</f>
        <v>10000</v>
      </c>
      <c r="H155" s="6">
        <f>SUM(H156:H156)</f>
        <v>10000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ht="25.5">
      <c r="A156" s="1" t="s">
        <v>86</v>
      </c>
      <c r="B156" s="7" t="s">
        <v>296</v>
      </c>
      <c r="C156" s="7" t="s">
        <v>280</v>
      </c>
      <c r="D156" s="7" t="s">
        <v>312</v>
      </c>
      <c r="E156" s="7" t="s">
        <v>55</v>
      </c>
      <c r="F156" s="7" t="s">
        <v>85</v>
      </c>
      <c r="G156" s="2">
        <v>10000</v>
      </c>
      <c r="H156" s="2">
        <v>10000</v>
      </c>
    </row>
    <row r="157" spans="1:256" ht="25.5">
      <c r="A157" s="4" t="s">
        <v>163</v>
      </c>
      <c r="B157" s="5" t="s">
        <v>296</v>
      </c>
      <c r="C157" s="5" t="s">
        <v>280</v>
      </c>
      <c r="D157" s="5" t="s">
        <v>312</v>
      </c>
      <c r="E157" s="5" t="s">
        <v>57</v>
      </c>
      <c r="F157" s="5"/>
      <c r="G157" s="6">
        <f>G158+G170</f>
        <v>53944537</v>
      </c>
      <c r="H157" s="6">
        <f>H158+H170</f>
        <v>53791037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ht="38.25">
      <c r="A158" s="4" t="s">
        <v>164</v>
      </c>
      <c r="B158" s="5" t="s">
        <v>296</v>
      </c>
      <c r="C158" s="5" t="s">
        <v>280</v>
      </c>
      <c r="D158" s="5" t="s">
        <v>312</v>
      </c>
      <c r="E158" s="5" t="s">
        <v>165</v>
      </c>
      <c r="F158" s="5"/>
      <c r="G158" s="6">
        <f>G159+G161</f>
        <v>31285437</v>
      </c>
      <c r="H158" s="6">
        <f>H159+H161</f>
        <v>31285437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ht="25.5">
      <c r="A159" s="4" t="s">
        <v>56</v>
      </c>
      <c r="B159" s="5" t="s">
        <v>296</v>
      </c>
      <c r="C159" s="5" t="s">
        <v>280</v>
      </c>
      <c r="D159" s="5" t="s">
        <v>312</v>
      </c>
      <c r="E159" s="5" t="s">
        <v>168</v>
      </c>
      <c r="F159" s="5"/>
      <c r="G159" s="6">
        <f>SUM(G160:G160)</f>
        <v>480000</v>
      </c>
      <c r="H159" s="6">
        <f>SUM(H160:H160)</f>
        <v>480000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8" customFormat="1" ht="51">
      <c r="A160" s="1" t="s">
        <v>84</v>
      </c>
      <c r="B160" s="7" t="s">
        <v>296</v>
      </c>
      <c r="C160" s="7" t="s">
        <v>280</v>
      </c>
      <c r="D160" s="7" t="s">
        <v>312</v>
      </c>
      <c r="E160" s="7" t="s">
        <v>168</v>
      </c>
      <c r="F160" s="7" t="s">
        <v>83</v>
      </c>
      <c r="G160" s="2">
        <v>480000</v>
      </c>
      <c r="H160" s="2">
        <v>480000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14" customFormat="1" ht="25.5">
      <c r="A161" s="4" t="s">
        <v>175</v>
      </c>
      <c r="B161" s="5" t="s">
        <v>296</v>
      </c>
      <c r="C161" s="5" t="s">
        <v>280</v>
      </c>
      <c r="D161" s="5" t="s">
        <v>312</v>
      </c>
      <c r="E161" s="5" t="s">
        <v>176</v>
      </c>
      <c r="F161" s="7"/>
      <c r="G161" s="6">
        <f>G162+G166+G168</f>
        <v>30805437</v>
      </c>
      <c r="H161" s="6">
        <f>H162+H166+H168</f>
        <v>30805437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14" customFormat="1" ht="25.5">
      <c r="A162" s="4" t="s">
        <v>175</v>
      </c>
      <c r="B162" s="5" t="s">
        <v>296</v>
      </c>
      <c r="C162" s="5" t="s">
        <v>280</v>
      </c>
      <c r="D162" s="5" t="s">
        <v>312</v>
      </c>
      <c r="E162" s="5" t="s">
        <v>176</v>
      </c>
      <c r="F162" s="5"/>
      <c r="G162" s="6">
        <f>SUM(G163:G165)</f>
        <v>29722000</v>
      </c>
      <c r="H162" s="6">
        <f>SUM(H163:H165)</f>
        <v>29722000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14" customFormat="1" ht="51">
      <c r="A163" s="1" t="s">
        <v>84</v>
      </c>
      <c r="B163" s="7" t="s">
        <v>296</v>
      </c>
      <c r="C163" s="7" t="s">
        <v>280</v>
      </c>
      <c r="D163" s="7" t="s">
        <v>312</v>
      </c>
      <c r="E163" s="7" t="s">
        <v>176</v>
      </c>
      <c r="F163" s="7" t="s">
        <v>83</v>
      </c>
      <c r="G163" s="2">
        <f>57578000-29606000</f>
        <v>27972000</v>
      </c>
      <c r="H163" s="2">
        <f>57578000-29606000</f>
        <v>27972000</v>
      </c>
    </row>
    <row r="164" spans="1:256" ht="25.5">
      <c r="A164" s="1" t="s">
        <v>86</v>
      </c>
      <c r="B164" s="7" t="s">
        <v>296</v>
      </c>
      <c r="C164" s="7" t="s">
        <v>280</v>
      </c>
      <c r="D164" s="7" t="s">
        <v>312</v>
      </c>
      <c r="E164" s="7" t="s">
        <v>176</v>
      </c>
      <c r="F164" s="7" t="s">
        <v>85</v>
      </c>
      <c r="G164" s="2">
        <v>1750000</v>
      </c>
      <c r="H164" s="2">
        <v>1750000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>
      <c r="A165" s="1" t="s">
        <v>93</v>
      </c>
      <c r="B165" s="7" t="s">
        <v>296</v>
      </c>
      <c r="C165" s="7" t="s">
        <v>280</v>
      </c>
      <c r="D165" s="7" t="s">
        <v>312</v>
      </c>
      <c r="E165" s="7" t="s">
        <v>176</v>
      </c>
      <c r="F165" s="7" t="s">
        <v>92</v>
      </c>
      <c r="G165" s="2">
        <v>0</v>
      </c>
      <c r="H165" s="2">
        <v>0</v>
      </c>
    </row>
    <row r="166" spans="1:256" ht="63.75">
      <c r="A166" s="4" t="s">
        <v>177</v>
      </c>
      <c r="B166" s="5" t="s">
        <v>296</v>
      </c>
      <c r="C166" s="5" t="s">
        <v>280</v>
      </c>
      <c r="D166" s="5" t="s">
        <v>312</v>
      </c>
      <c r="E166" s="5" t="s">
        <v>178</v>
      </c>
      <c r="F166" s="5"/>
      <c r="G166" s="6">
        <f>SUM(G167:G167)</f>
        <v>855908</v>
      </c>
      <c r="H166" s="6">
        <f>SUM(H167:H167)</f>
        <v>855908</v>
      </c>
    </row>
    <row r="167" spans="1:256" s="14" customFormat="1" ht="25.5">
      <c r="A167" s="1" t="s">
        <v>86</v>
      </c>
      <c r="B167" s="7" t="s">
        <v>296</v>
      </c>
      <c r="C167" s="7" t="s">
        <v>280</v>
      </c>
      <c r="D167" s="7" t="s">
        <v>312</v>
      </c>
      <c r="E167" s="7" t="s">
        <v>178</v>
      </c>
      <c r="F167" s="7" t="s">
        <v>85</v>
      </c>
      <c r="G167" s="2">
        <v>855908</v>
      </c>
      <c r="H167" s="2">
        <v>855908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14" customFormat="1">
      <c r="A168" s="4" t="s">
        <v>337</v>
      </c>
      <c r="B168" s="5" t="s">
        <v>296</v>
      </c>
      <c r="C168" s="5" t="s">
        <v>280</v>
      </c>
      <c r="D168" s="5" t="s">
        <v>312</v>
      </c>
      <c r="E168" s="5" t="s">
        <v>179</v>
      </c>
      <c r="F168" s="5"/>
      <c r="G168" s="6">
        <f>SUM(G169:G169)</f>
        <v>227529</v>
      </c>
      <c r="H168" s="6">
        <f>SUM(H169:H169)</f>
        <v>227529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ht="25.5">
      <c r="A169" s="1" t="s">
        <v>86</v>
      </c>
      <c r="B169" s="7" t="s">
        <v>296</v>
      </c>
      <c r="C169" s="7" t="s">
        <v>280</v>
      </c>
      <c r="D169" s="7" t="s">
        <v>312</v>
      </c>
      <c r="E169" s="7" t="s">
        <v>179</v>
      </c>
      <c r="F169" s="7" t="s">
        <v>85</v>
      </c>
      <c r="G169" s="2">
        <v>227529</v>
      </c>
      <c r="H169" s="2">
        <v>227529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ht="25.5">
      <c r="A170" s="4" t="s">
        <v>180</v>
      </c>
      <c r="B170" s="5" t="s">
        <v>296</v>
      </c>
      <c r="C170" s="5" t="s">
        <v>280</v>
      </c>
      <c r="D170" s="5" t="s">
        <v>312</v>
      </c>
      <c r="E170" s="5" t="s">
        <v>58</v>
      </c>
      <c r="F170" s="5"/>
      <c r="G170" s="6">
        <f t="shared" ref="G170:H170" si="38">G171</f>
        <v>22659100</v>
      </c>
      <c r="H170" s="6">
        <f t="shared" si="38"/>
        <v>22505600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ht="38.25">
      <c r="A171" s="4" t="s">
        <v>181</v>
      </c>
      <c r="B171" s="5" t="s">
        <v>296</v>
      </c>
      <c r="C171" s="5" t="s">
        <v>280</v>
      </c>
      <c r="D171" s="5" t="s">
        <v>312</v>
      </c>
      <c r="E171" s="5" t="s">
        <v>182</v>
      </c>
      <c r="F171" s="5"/>
      <c r="G171" s="6">
        <f>G172+G174+G176</f>
        <v>22659100</v>
      </c>
      <c r="H171" s="6">
        <f>H172+H174+H176</f>
        <v>22505600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ht="38.25">
      <c r="A172" s="4" t="s">
        <v>181</v>
      </c>
      <c r="B172" s="5" t="s">
        <v>296</v>
      </c>
      <c r="C172" s="5" t="s">
        <v>280</v>
      </c>
      <c r="D172" s="5" t="s">
        <v>312</v>
      </c>
      <c r="E172" s="5" t="s">
        <v>182</v>
      </c>
      <c r="F172" s="5"/>
      <c r="G172" s="6">
        <f t="shared" ref="G172:H172" si="39">G173</f>
        <v>950000</v>
      </c>
      <c r="H172" s="6">
        <f t="shared" si="39"/>
        <v>950000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>
      <c r="A173" s="1" t="s">
        <v>93</v>
      </c>
      <c r="B173" s="7" t="s">
        <v>296</v>
      </c>
      <c r="C173" s="7" t="s">
        <v>280</v>
      </c>
      <c r="D173" s="7" t="s">
        <v>312</v>
      </c>
      <c r="E173" s="7" t="s">
        <v>182</v>
      </c>
      <c r="F173" s="7" t="s">
        <v>92</v>
      </c>
      <c r="G173" s="2">
        <v>950000</v>
      </c>
      <c r="H173" s="2">
        <v>950000</v>
      </c>
    </row>
    <row r="174" spans="1:256" ht="51">
      <c r="A174" s="4" t="s">
        <v>59</v>
      </c>
      <c r="B174" s="5" t="s">
        <v>296</v>
      </c>
      <c r="C174" s="5" t="s">
        <v>280</v>
      </c>
      <c r="D174" s="5" t="s">
        <v>312</v>
      </c>
      <c r="E174" s="5" t="s">
        <v>250</v>
      </c>
      <c r="F174" s="5"/>
      <c r="G174" s="6">
        <f>SUM(G175:G175)</f>
        <v>17124100</v>
      </c>
      <c r="H174" s="6">
        <f>SUM(H175:H175)</f>
        <v>16970600</v>
      </c>
    </row>
    <row r="175" spans="1:256">
      <c r="A175" s="1" t="s">
        <v>93</v>
      </c>
      <c r="B175" s="7" t="s">
        <v>296</v>
      </c>
      <c r="C175" s="7" t="s">
        <v>280</v>
      </c>
      <c r="D175" s="7" t="s">
        <v>312</v>
      </c>
      <c r="E175" s="7" t="s">
        <v>250</v>
      </c>
      <c r="F175" s="7" t="s">
        <v>92</v>
      </c>
      <c r="G175" s="2">
        <v>17124100</v>
      </c>
      <c r="H175" s="2">
        <v>16970600</v>
      </c>
    </row>
    <row r="176" spans="1:256" ht="51">
      <c r="A176" s="4" t="s">
        <v>183</v>
      </c>
      <c r="B176" s="5" t="s">
        <v>296</v>
      </c>
      <c r="C176" s="5" t="s">
        <v>280</v>
      </c>
      <c r="D176" s="5" t="s">
        <v>312</v>
      </c>
      <c r="E176" s="5" t="s">
        <v>338</v>
      </c>
      <c r="F176" s="5"/>
      <c r="G176" s="6">
        <f>SUM(G177:G177)</f>
        <v>4585000</v>
      </c>
      <c r="H176" s="6">
        <f>SUM(H177:H177)</f>
        <v>4585000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>
      <c r="A177" s="1" t="s">
        <v>93</v>
      </c>
      <c r="B177" s="7" t="s">
        <v>296</v>
      </c>
      <c r="C177" s="7" t="s">
        <v>280</v>
      </c>
      <c r="D177" s="7" t="s">
        <v>312</v>
      </c>
      <c r="E177" s="7" t="s">
        <v>338</v>
      </c>
      <c r="F177" s="7" t="s">
        <v>92</v>
      </c>
      <c r="G177" s="2">
        <v>4585000</v>
      </c>
      <c r="H177" s="2">
        <v>4585000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ht="25.5">
      <c r="A178" s="4" t="s">
        <v>203</v>
      </c>
      <c r="B178" s="5" t="s">
        <v>296</v>
      </c>
      <c r="C178" s="5" t="s">
        <v>280</v>
      </c>
      <c r="D178" s="5" t="s">
        <v>312</v>
      </c>
      <c r="E178" s="5" t="s">
        <v>61</v>
      </c>
      <c r="F178" s="5"/>
      <c r="G178" s="6">
        <f t="shared" ref="G178:H178" si="40">G179+G185</f>
        <v>175000</v>
      </c>
      <c r="H178" s="6">
        <f t="shared" si="40"/>
        <v>175000</v>
      </c>
    </row>
    <row r="179" spans="1:256">
      <c r="A179" s="4" t="s">
        <v>261</v>
      </c>
      <c r="B179" s="5" t="s">
        <v>296</v>
      </c>
      <c r="C179" s="5" t="s">
        <v>280</v>
      </c>
      <c r="D179" s="5" t="s">
        <v>312</v>
      </c>
      <c r="E179" s="5" t="s">
        <v>62</v>
      </c>
      <c r="F179" s="5"/>
      <c r="G179" s="6">
        <f>G180+G183</f>
        <v>170000</v>
      </c>
      <c r="H179" s="6">
        <f>H180+H183</f>
        <v>170000</v>
      </c>
    </row>
    <row r="180" spans="1:256" ht="38.25">
      <c r="A180" s="4" t="s">
        <v>204</v>
      </c>
      <c r="B180" s="5" t="s">
        <v>296</v>
      </c>
      <c r="C180" s="5" t="s">
        <v>280</v>
      </c>
      <c r="D180" s="5" t="s">
        <v>312</v>
      </c>
      <c r="E180" s="5" t="s">
        <v>63</v>
      </c>
      <c r="F180" s="5"/>
      <c r="G180" s="6">
        <f>SUM(G181:G182)</f>
        <v>120000</v>
      </c>
      <c r="H180" s="6">
        <f>SUM(H181:H182)</f>
        <v>120000</v>
      </c>
    </row>
    <row r="181" spans="1:256" ht="25.5">
      <c r="A181" s="1" t="s">
        <v>86</v>
      </c>
      <c r="B181" s="7" t="s">
        <v>296</v>
      </c>
      <c r="C181" s="7" t="s">
        <v>280</v>
      </c>
      <c r="D181" s="7" t="s">
        <v>312</v>
      </c>
      <c r="E181" s="7" t="s">
        <v>63</v>
      </c>
      <c r="F181" s="7" t="s">
        <v>85</v>
      </c>
      <c r="G181" s="2">
        <v>50000</v>
      </c>
      <c r="H181" s="2">
        <v>50000</v>
      </c>
    </row>
    <row r="182" spans="1:256">
      <c r="A182" s="1" t="s">
        <v>93</v>
      </c>
      <c r="B182" s="7" t="s">
        <v>296</v>
      </c>
      <c r="C182" s="7" t="s">
        <v>280</v>
      </c>
      <c r="D182" s="7" t="s">
        <v>312</v>
      </c>
      <c r="E182" s="7" t="s">
        <v>63</v>
      </c>
      <c r="F182" s="7" t="s">
        <v>92</v>
      </c>
      <c r="G182" s="2">
        <v>70000</v>
      </c>
      <c r="H182" s="2">
        <v>70000</v>
      </c>
    </row>
    <row r="183" spans="1:256" ht="25.5">
      <c r="A183" s="4" t="s">
        <v>205</v>
      </c>
      <c r="B183" s="5" t="s">
        <v>296</v>
      </c>
      <c r="C183" s="5" t="s">
        <v>280</v>
      </c>
      <c r="D183" s="5" t="s">
        <v>312</v>
      </c>
      <c r="E183" s="5" t="s">
        <v>206</v>
      </c>
      <c r="F183" s="5"/>
      <c r="G183" s="6">
        <f>SUM(G184:G184)</f>
        <v>50000</v>
      </c>
      <c r="H183" s="6">
        <f>SUM(H184:H184)</f>
        <v>50000</v>
      </c>
    </row>
    <row r="184" spans="1:256" ht="25.5">
      <c r="A184" s="13" t="s">
        <v>252</v>
      </c>
      <c r="B184" s="17" t="s">
        <v>296</v>
      </c>
      <c r="C184" s="17" t="s">
        <v>280</v>
      </c>
      <c r="D184" s="17" t="s">
        <v>312</v>
      </c>
      <c r="E184" s="7" t="s">
        <v>206</v>
      </c>
      <c r="F184" s="7" t="s">
        <v>207</v>
      </c>
      <c r="G184" s="2">
        <v>50000</v>
      </c>
      <c r="H184" s="2">
        <v>50000</v>
      </c>
    </row>
    <row r="185" spans="1:256" ht="25.5">
      <c r="A185" s="4" t="s">
        <v>223</v>
      </c>
      <c r="B185" s="5" t="s">
        <v>296</v>
      </c>
      <c r="C185" s="5" t="s">
        <v>280</v>
      </c>
      <c r="D185" s="5" t="s">
        <v>312</v>
      </c>
      <c r="E185" s="5" t="s">
        <v>224</v>
      </c>
      <c r="F185" s="5"/>
      <c r="G185" s="6">
        <f t="shared" ref="G185:H185" si="41">G186</f>
        <v>5000</v>
      </c>
      <c r="H185" s="6">
        <f t="shared" si="41"/>
        <v>5000</v>
      </c>
    </row>
    <row r="186" spans="1:256" ht="25.5">
      <c r="A186" s="4" t="s">
        <v>225</v>
      </c>
      <c r="B186" s="5" t="s">
        <v>296</v>
      </c>
      <c r="C186" s="5" t="s">
        <v>280</v>
      </c>
      <c r="D186" s="5" t="s">
        <v>312</v>
      </c>
      <c r="E186" s="5" t="s">
        <v>226</v>
      </c>
      <c r="F186" s="5"/>
      <c r="G186" s="6">
        <f>SUM(G187:G187)</f>
        <v>5000</v>
      </c>
      <c r="H186" s="6">
        <f>SUM(H187:H187)</f>
        <v>5000</v>
      </c>
    </row>
    <row r="187" spans="1:256" ht="25.5">
      <c r="A187" s="1" t="s">
        <v>86</v>
      </c>
      <c r="B187" s="7" t="s">
        <v>296</v>
      </c>
      <c r="C187" s="7" t="s">
        <v>280</v>
      </c>
      <c r="D187" s="7" t="s">
        <v>312</v>
      </c>
      <c r="E187" s="7" t="s">
        <v>226</v>
      </c>
      <c r="F187" s="7" t="s">
        <v>85</v>
      </c>
      <c r="G187" s="2">
        <v>5000</v>
      </c>
      <c r="H187" s="2">
        <v>5000</v>
      </c>
    </row>
    <row r="188" spans="1:256" ht="25.5">
      <c r="A188" s="4" t="s">
        <v>228</v>
      </c>
      <c r="B188" s="5" t="s">
        <v>296</v>
      </c>
      <c r="C188" s="5" t="s">
        <v>280</v>
      </c>
      <c r="D188" s="5" t="s">
        <v>312</v>
      </c>
      <c r="E188" s="5" t="s">
        <v>67</v>
      </c>
      <c r="F188" s="5"/>
      <c r="G188" s="6">
        <f t="shared" ref="G188:H188" si="42">G189+G192+G195</f>
        <v>700000</v>
      </c>
      <c r="H188" s="6">
        <f t="shared" si="42"/>
        <v>700000</v>
      </c>
    </row>
    <row r="189" spans="1:256" ht="25.5">
      <c r="A189" s="4" t="s">
        <v>234</v>
      </c>
      <c r="B189" s="5" t="s">
        <v>296</v>
      </c>
      <c r="C189" s="5" t="s">
        <v>280</v>
      </c>
      <c r="D189" s="5" t="s">
        <v>312</v>
      </c>
      <c r="E189" s="5" t="s">
        <v>235</v>
      </c>
      <c r="F189" s="5"/>
      <c r="G189" s="6">
        <f t="shared" ref="G189:H189" si="43">G190</f>
        <v>500000</v>
      </c>
      <c r="H189" s="6">
        <f t="shared" si="43"/>
        <v>500000</v>
      </c>
    </row>
    <row r="190" spans="1:256" ht="38.25">
      <c r="A190" s="4" t="s">
        <v>237</v>
      </c>
      <c r="B190" s="5" t="s">
        <v>296</v>
      </c>
      <c r="C190" s="5" t="s">
        <v>280</v>
      </c>
      <c r="D190" s="5" t="s">
        <v>312</v>
      </c>
      <c r="E190" s="5" t="s">
        <v>236</v>
      </c>
      <c r="F190" s="5"/>
      <c r="G190" s="6">
        <f>SUM(G191:G191)</f>
        <v>500000</v>
      </c>
      <c r="H190" s="6">
        <f>SUM(H191:H191)</f>
        <v>500000</v>
      </c>
    </row>
    <row r="191" spans="1:256" ht="25.5">
      <c r="A191" s="1" t="s">
        <v>86</v>
      </c>
      <c r="B191" s="7" t="s">
        <v>296</v>
      </c>
      <c r="C191" s="7" t="s">
        <v>280</v>
      </c>
      <c r="D191" s="7" t="s">
        <v>312</v>
      </c>
      <c r="E191" s="7" t="s">
        <v>236</v>
      </c>
      <c r="F191" s="7" t="s">
        <v>85</v>
      </c>
      <c r="G191" s="2">
        <v>500000</v>
      </c>
      <c r="H191" s="2">
        <v>500000</v>
      </c>
    </row>
    <row r="192" spans="1:256">
      <c r="A192" s="4" t="s">
        <v>244</v>
      </c>
      <c r="B192" s="5" t="s">
        <v>296</v>
      </c>
      <c r="C192" s="5" t="s">
        <v>280</v>
      </c>
      <c r="D192" s="5" t="s">
        <v>312</v>
      </c>
      <c r="E192" s="5" t="s">
        <v>245</v>
      </c>
      <c r="F192" s="5"/>
      <c r="G192" s="6">
        <f t="shared" ref="G192:H192" si="44">G193</f>
        <v>100000</v>
      </c>
      <c r="H192" s="6">
        <f t="shared" si="44"/>
        <v>100000</v>
      </c>
    </row>
    <row r="193" spans="1:8" ht="25.5">
      <c r="A193" s="4" t="s">
        <v>253</v>
      </c>
      <c r="B193" s="5" t="s">
        <v>296</v>
      </c>
      <c r="C193" s="5" t="s">
        <v>280</v>
      </c>
      <c r="D193" s="5" t="s">
        <v>312</v>
      </c>
      <c r="E193" s="5" t="s">
        <v>246</v>
      </c>
      <c r="F193" s="5"/>
      <c r="G193" s="6">
        <f>SUM(G194:G194)</f>
        <v>100000</v>
      </c>
      <c r="H193" s="6">
        <f>SUM(H194:H194)</f>
        <v>100000</v>
      </c>
    </row>
    <row r="194" spans="1:8" ht="25.5">
      <c r="A194" s="1" t="s">
        <v>86</v>
      </c>
      <c r="B194" s="7" t="s">
        <v>296</v>
      </c>
      <c r="C194" s="7" t="s">
        <v>280</v>
      </c>
      <c r="D194" s="7" t="s">
        <v>312</v>
      </c>
      <c r="E194" s="7" t="s">
        <v>246</v>
      </c>
      <c r="F194" s="7" t="s">
        <v>85</v>
      </c>
      <c r="G194" s="2">
        <v>100000</v>
      </c>
      <c r="H194" s="2">
        <v>100000</v>
      </c>
    </row>
    <row r="195" spans="1:8" ht="25.5">
      <c r="A195" s="4" t="s">
        <v>247</v>
      </c>
      <c r="B195" s="5" t="s">
        <v>296</v>
      </c>
      <c r="C195" s="5" t="s">
        <v>280</v>
      </c>
      <c r="D195" s="5" t="s">
        <v>312</v>
      </c>
      <c r="E195" s="5" t="s">
        <v>248</v>
      </c>
      <c r="F195" s="5"/>
      <c r="G195" s="6">
        <f t="shared" ref="G195:H195" si="45">G196</f>
        <v>100000</v>
      </c>
      <c r="H195" s="6">
        <f t="shared" si="45"/>
        <v>100000</v>
      </c>
    </row>
    <row r="196" spans="1:8" ht="25.5">
      <c r="A196" s="4" t="s">
        <v>254</v>
      </c>
      <c r="B196" s="5" t="s">
        <v>296</v>
      </c>
      <c r="C196" s="5" t="s">
        <v>280</v>
      </c>
      <c r="D196" s="5" t="s">
        <v>312</v>
      </c>
      <c r="E196" s="5" t="s">
        <v>249</v>
      </c>
      <c r="F196" s="5"/>
      <c r="G196" s="6">
        <f>SUM(G197:G197)</f>
        <v>100000</v>
      </c>
      <c r="H196" s="6">
        <f>SUM(H197:H197)</f>
        <v>100000</v>
      </c>
    </row>
    <row r="197" spans="1:8" ht="25.5">
      <c r="A197" s="1" t="s">
        <v>86</v>
      </c>
      <c r="B197" s="7" t="s">
        <v>296</v>
      </c>
      <c r="C197" s="7" t="s">
        <v>280</v>
      </c>
      <c r="D197" s="7" t="s">
        <v>312</v>
      </c>
      <c r="E197" s="7" t="s">
        <v>249</v>
      </c>
      <c r="F197" s="7" t="s">
        <v>85</v>
      </c>
      <c r="G197" s="2">
        <v>100000</v>
      </c>
      <c r="H197" s="2">
        <v>100000</v>
      </c>
    </row>
    <row r="198" spans="1:8">
      <c r="A198" s="15" t="s">
        <v>315</v>
      </c>
      <c r="B198" s="5" t="s">
        <v>296</v>
      </c>
      <c r="C198" s="5" t="s">
        <v>299</v>
      </c>
      <c r="D198" s="5" t="s">
        <v>269</v>
      </c>
      <c r="E198" s="5"/>
      <c r="F198" s="5"/>
      <c r="G198" s="6">
        <f t="shared" ref="G198:H203" si="46">G199</f>
        <v>6779000</v>
      </c>
      <c r="H198" s="6">
        <f t="shared" si="46"/>
        <v>0</v>
      </c>
    </row>
    <row r="199" spans="1:8">
      <c r="A199" s="15" t="s">
        <v>316</v>
      </c>
      <c r="B199" s="5" t="s">
        <v>296</v>
      </c>
      <c r="C199" s="5" t="s">
        <v>299</v>
      </c>
      <c r="D199" s="5" t="s">
        <v>276</v>
      </c>
      <c r="E199" s="5"/>
      <c r="F199" s="5"/>
      <c r="G199" s="6">
        <f t="shared" si="46"/>
        <v>6779000</v>
      </c>
      <c r="H199" s="6">
        <f t="shared" si="46"/>
        <v>0</v>
      </c>
    </row>
    <row r="200" spans="1:8" ht="25.5">
      <c r="A200" s="4" t="s">
        <v>228</v>
      </c>
      <c r="B200" s="5" t="s">
        <v>296</v>
      </c>
      <c r="C200" s="5" t="s">
        <v>299</v>
      </c>
      <c r="D200" s="5" t="s">
        <v>276</v>
      </c>
      <c r="E200" s="5" t="s">
        <v>67</v>
      </c>
      <c r="F200" s="5"/>
      <c r="G200" s="6">
        <f t="shared" si="46"/>
        <v>6779000</v>
      </c>
      <c r="H200" s="6">
        <f t="shared" si="46"/>
        <v>0</v>
      </c>
    </row>
    <row r="201" spans="1:8" ht="25.5">
      <c r="A201" s="4" t="s">
        <v>238</v>
      </c>
      <c r="B201" s="5" t="s">
        <v>296</v>
      </c>
      <c r="C201" s="5" t="s">
        <v>299</v>
      </c>
      <c r="D201" s="5" t="s">
        <v>276</v>
      </c>
      <c r="E201" s="5" t="s">
        <v>239</v>
      </c>
      <c r="F201" s="5"/>
      <c r="G201" s="6">
        <f t="shared" si="46"/>
        <v>6779000</v>
      </c>
      <c r="H201" s="6">
        <f t="shared" si="46"/>
        <v>0</v>
      </c>
    </row>
    <row r="202" spans="1:8" ht="25.5">
      <c r="A202" s="4" t="s">
        <v>241</v>
      </c>
      <c r="B202" s="5" t="s">
        <v>296</v>
      </c>
      <c r="C202" s="5" t="s">
        <v>299</v>
      </c>
      <c r="D202" s="5" t="s">
        <v>276</v>
      </c>
      <c r="E202" s="5" t="s">
        <v>240</v>
      </c>
      <c r="F202" s="5"/>
      <c r="G202" s="6">
        <f t="shared" si="46"/>
        <v>6779000</v>
      </c>
      <c r="H202" s="6">
        <f t="shared" si="46"/>
        <v>0</v>
      </c>
    </row>
    <row r="203" spans="1:8" ht="54">
      <c r="A203" s="9" t="s">
        <v>242</v>
      </c>
      <c r="B203" s="10" t="s">
        <v>296</v>
      </c>
      <c r="C203" s="10" t="s">
        <v>299</v>
      </c>
      <c r="D203" s="10" t="s">
        <v>276</v>
      </c>
      <c r="E203" s="10" t="s">
        <v>243</v>
      </c>
      <c r="F203" s="10"/>
      <c r="G203" s="11">
        <f t="shared" si="46"/>
        <v>6779000</v>
      </c>
      <c r="H203" s="11">
        <f t="shared" si="46"/>
        <v>0</v>
      </c>
    </row>
    <row r="204" spans="1:8" ht="25.5">
      <c r="A204" s="13" t="s">
        <v>251</v>
      </c>
      <c r="B204" s="17" t="s">
        <v>296</v>
      </c>
      <c r="C204" s="17" t="s">
        <v>299</v>
      </c>
      <c r="D204" s="17" t="s">
        <v>276</v>
      </c>
      <c r="E204" s="7" t="s">
        <v>243</v>
      </c>
      <c r="F204" s="7" t="s">
        <v>89</v>
      </c>
      <c r="G204" s="2">
        <v>6779000</v>
      </c>
      <c r="H204" s="2">
        <v>0</v>
      </c>
    </row>
    <row r="205" spans="1:8">
      <c r="A205" s="4" t="s">
        <v>266</v>
      </c>
      <c r="B205" s="5" t="s">
        <v>296</v>
      </c>
      <c r="C205" s="5" t="s">
        <v>268</v>
      </c>
      <c r="D205" s="5" t="s">
        <v>269</v>
      </c>
      <c r="E205" s="5"/>
      <c r="F205" s="5"/>
      <c r="G205" s="6">
        <f t="shared" ref="G205:H205" si="47">G206+G218+G226</f>
        <v>37990426</v>
      </c>
      <c r="H205" s="6">
        <f t="shared" si="47"/>
        <v>53552426</v>
      </c>
    </row>
    <row r="206" spans="1:8">
      <c r="A206" s="4" t="s">
        <v>270</v>
      </c>
      <c r="B206" s="5" t="s">
        <v>296</v>
      </c>
      <c r="C206" s="5" t="s">
        <v>268</v>
      </c>
      <c r="D206" s="5" t="s">
        <v>271</v>
      </c>
      <c r="E206" s="5"/>
      <c r="F206" s="5"/>
      <c r="G206" s="6">
        <f t="shared" ref="G206:H206" si="48">G207+G214</f>
        <v>3852221</v>
      </c>
      <c r="H206" s="6">
        <f t="shared" si="48"/>
        <v>19414221</v>
      </c>
    </row>
    <row r="207" spans="1:8" ht="25.5">
      <c r="A207" s="4" t="s">
        <v>163</v>
      </c>
      <c r="B207" s="5" t="s">
        <v>296</v>
      </c>
      <c r="C207" s="5" t="s">
        <v>268</v>
      </c>
      <c r="D207" s="5" t="s">
        <v>271</v>
      </c>
      <c r="E207" s="5" t="s">
        <v>57</v>
      </c>
      <c r="F207" s="5"/>
      <c r="G207" s="6">
        <f t="shared" ref="G207:H208" si="49">G208</f>
        <v>3852221</v>
      </c>
      <c r="H207" s="6">
        <f t="shared" si="49"/>
        <v>3852221</v>
      </c>
    </row>
    <row r="208" spans="1:8" ht="38.25">
      <c r="A208" s="4" t="s">
        <v>164</v>
      </c>
      <c r="B208" s="5" t="s">
        <v>296</v>
      </c>
      <c r="C208" s="5" t="s">
        <v>268</v>
      </c>
      <c r="D208" s="5" t="s">
        <v>271</v>
      </c>
      <c r="E208" s="5" t="s">
        <v>165</v>
      </c>
      <c r="F208" s="5"/>
      <c r="G208" s="6">
        <f t="shared" si="49"/>
        <v>3852221</v>
      </c>
      <c r="H208" s="6">
        <f t="shared" si="49"/>
        <v>3852221</v>
      </c>
    </row>
    <row r="209" spans="1:8" ht="25.5">
      <c r="A209" s="4" t="s">
        <v>175</v>
      </c>
      <c r="B209" s="5" t="s">
        <v>296</v>
      </c>
      <c r="C209" s="5" t="s">
        <v>268</v>
      </c>
      <c r="D209" s="5" t="s">
        <v>271</v>
      </c>
      <c r="E209" s="5" t="s">
        <v>176</v>
      </c>
      <c r="F209" s="5"/>
      <c r="G209" s="6">
        <f t="shared" ref="G209:H209" si="50">G210+G212</f>
        <v>3852221</v>
      </c>
      <c r="H209" s="6">
        <f t="shared" si="50"/>
        <v>3852221</v>
      </c>
    </row>
    <row r="210" spans="1:8" ht="63.75">
      <c r="A210" s="4" t="s">
        <v>177</v>
      </c>
      <c r="B210" s="5" t="s">
        <v>296</v>
      </c>
      <c r="C210" s="5" t="s">
        <v>268</v>
      </c>
      <c r="D210" s="5" t="s">
        <v>271</v>
      </c>
      <c r="E210" s="5" t="s">
        <v>178</v>
      </c>
      <c r="F210" s="5"/>
      <c r="G210" s="6">
        <f>SUM(G211:G211)</f>
        <v>3043229</v>
      </c>
      <c r="H210" s="6">
        <f>SUM(H211:H211)</f>
        <v>3043229</v>
      </c>
    </row>
    <row r="211" spans="1:8" ht="25.5">
      <c r="A211" s="1" t="s">
        <v>86</v>
      </c>
      <c r="B211" s="7" t="s">
        <v>296</v>
      </c>
      <c r="C211" s="7" t="s">
        <v>268</v>
      </c>
      <c r="D211" s="7" t="s">
        <v>271</v>
      </c>
      <c r="E211" s="7" t="s">
        <v>178</v>
      </c>
      <c r="F211" s="7" t="s">
        <v>85</v>
      </c>
      <c r="G211" s="28">
        <v>3043229</v>
      </c>
      <c r="H211" s="28">
        <v>3043229</v>
      </c>
    </row>
    <row r="212" spans="1:8">
      <c r="A212" s="4" t="s">
        <v>337</v>
      </c>
      <c r="B212" s="5" t="s">
        <v>296</v>
      </c>
      <c r="C212" s="5" t="s">
        <v>268</v>
      </c>
      <c r="D212" s="5" t="s">
        <v>271</v>
      </c>
      <c r="E212" s="5" t="s">
        <v>179</v>
      </c>
      <c r="F212" s="5"/>
      <c r="G212" s="6">
        <f>SUM(G213:G213)</f>
        <v>808992</v>
      </c>
      <c r="H212" s="6">
        <f>SUM(H213:H213)</f>
        <v>808992</v>
      </c>
    </row>
    <row r="213" spans="1:8" ht="25.5">
      <c r="A213" s="1" t="s">
        <v>86</v>
      </c>
      <c r="B213" s="7" t="s">
        <v>296</v>
      </c>
      <c r="C213" s="7" t="s">
        <v>268</v>
      </c>
      <c r="D213" s="7" t="s">
        <v>271</v>
      </c>
      <c r="E213" s="7" t="s">
        <v>179</v>
      </c>
      <c r="F213" s="7" t="s">
        <v>85</v>
      </c>
      <c r="G213" s="2">
        <v>808992</v>
      </c>
      <c r="H213" s="2">
        <v>808992</v>
      </c>
    </row>
    <row r="214" spans="1:8" ht="25.5">
      <c r="A214" s="4" t="s">
        <v>228</v>
      </c>
      <c r="B214" s="5" t="s">
        <v>296</v>
      </c>
      <c r="C214" s="5" t="s">
        <v>268</v>
      </c>
      <c r="D214" s="5" t="s">
        <v>271</v>
      </c>
      <c r="E214" s="5" t="s">
        <v>67</v>
      </c>
      <c r="F214" s="5"/>
      <c r="G214" s="6">
        <f t="shared" ref="G214:H215" si="51">G215</f>
        <v>0</v>
      </c>
      <c r="H214" s="6">
        <f t="shared" si="51"/>
        <v>15562000</v>
      </c>
    </row>
    <row r="215" spans="1:8">
      <c r="A215" s="4" t="s">
        <v>229</v>
      </c>
      <c r="B215" s="5" t="s">
        <v>296</v>
      </c>
      <c r="C215" s="5" t="s">
        <v>268</v>
      </c>
      <c r="D215" s="5" t="s">
        <v>271</v>
      </c>
      <c r="E215" s="5" t="s">
        <v>227</v>
      </c>
      <c r="F215" s="5"/>
      <c r="G215" s="6">
        <f t="shared" si="51"/>
        <v>0</v>
      </c>
      <c r="H215" s="6">
        <f t="shared" si="51"/>
        <v>15562000</v>
      </c>
    </row>
    <row r="216" spans="1:8" ht="25.5">
      <c r="A216" s="4" t="s">
        <v>230</v>
      </c>
      <c r="B216" s="5" t="s">
        <v>296</v>
      </c>
      <c r="C216" s="5" t="s">
        <v>268</v>
      </c>
      <c r="D216" s="5" t="s">
        <v>271</v>
      </c>
      <c r="E216" s="5" t="s">
        <v>231</v>
      </c>
      <c r="F216" s="5"/>
      <c r="G216" s="6">
        <f t="shared" ref="G216:H216" si="52">SUM(G217:G217)</f>
        <v>0</v>
      </c>
      <c r="H216" s="6">
        <f t="shared" si="52"/>
        <v>15562000</v>
      </c>
    </row>
    <row r="217" spans="1:8" ht="25.5">
      <c r="A217" s="13" t="s">
        <v>251</v>
      </c>
      <c r="B217" s="17" t="s">
        <v>296</v>
      </c>
      <c r="C217" s="17" t="s">
        <v>268</v>
      </c>
      <c r="D217" s="17" t="s">
        <v>271</v>
      </c>
      <c r="E217" s="7" t="s">
        <v>231</v>
      </c>
      <c r="F217" s="7" t="s">
        <v>89</v>
      </c>
      <c r="G217" s="2">
        <v>0</v>
      </c>
      <c r="H217" s="2">
        <v>15562000</v>
      </c>
    </row>
    <row r="218" spans="1:8">
      <c r="A218" s="4" t="s">
        <v>272</v>
      </c>
      <c r="B218" s="5" t="s">
        <v>296</v>
      </c>
      <c r="C218" s="5" t="s">
        <v>268</v>
      </c>
      <c r="D218" s="5" t="s">
        <v>276</v>
      </c>
      <c r="E218" s="5"/>
      <c r="F218" s="5"/>
      <c r="G218" s="6">
        <f t="shared" ref="G218:H220" si="53">G219</f>
        <v>34108205</v>
      </c>
      <c r="H218" s="6">
        <f t="shared" si="53"/>
        <v>34108205</v>
      </c>
    </row>
    <row r="219" spans="1:8" ht="25.5">
      <c r="A219" s="4" t="s">
        <v>163</v>
      </c>
      <c r="B219" s="5" t="s">
        <v>296</v>
      </c>
      <c r="C219" s="5" t="s">
        <v>268</v>
      </c>
      <c r="D219" s="5" t="s">
        <v>276</v>
      </c>
      <c r="E219" s="5" t="s">
        <v>57</v>
      </c>
      <c r="F219" s="5"/>
      <c r="G219" s="6">
        <f t="shared" si="53"/>
        <v>34108205</v>
      </c>
      <c r="H219" s="6">
        <f t="shared" si="53"/>
        <v>34108205</v>
      </c>
    </row>
    <row r="220" spans="1:8" ht="38.25">
      <c r="A220" s="4" t="s">
        <v>164</v>
      </c>
      <c r="B220" s="5" t="s">
        <v>296</v>
      </c>
      <c r="C220" s="5" t="s">
        <v>268</v>
      </c>
      <c r="D220" s="5" t="s">
        <v>276</v>
      </c>
      <c r="E220" s="5" t="s">
        <v>165</v>
      </c>
      <c r="F220" s="5"/>
      <c r="G220" s="6">
        <f t="shared" si="53"/>
        <v>34108205</v>
      </c>
      <c r="H220" s="6">
        <f t="shared" si="53"/>
        <v>34108205</v>
      </c>
    </row>
    <row r="221" spans="1:8" ht="25.5">
      <c r="A221" s="4" t="s">
        <v>175</v>
      </c>
      <c r="B221" s="5" t="s">
        <v>296</v>
      </c>
      <c r="C221" s="5" t="s">
        <v>268</v>
      </c>
      <c r="D221" s="5" t="s">
        <v>276</v>
      </c>
      <c r="E221" s="5" t="s">
        <v>176</v>
      </c>
      <c r="F221" s="5"/>
      <c r="G221" s="6">
        <f t="shared" ref="G221:H221" si="54">G222+G224</f>
        <v>34108205</v>
      </c>
      <c r="H221" s="6">
        <f t="shared" si="54"/>
        <v>34108205</v>
      </c>
    </row>
    <row r="222" spans="1:8" ht="63.75">
      <c r="A222" s="4" t="s">
        <v>177</v>
      </c>
      <c r="B222" s="5" t="s">
        <v>296</v>
      </c>
      <c r="C222" s="5" t="s">
        <v>268</v>
      </c>
      <c r="D222" s="5" t="s">
        <v>276</v>
      </c>
      <c r="E222" s="5" t="s">
        <v>178</v>
      </c>
      <c r="F222" s="5"/>
      <c r="G222" s="6">
        <f>SUM(G223:G223)</f>
        <v>26945255</v>
      </c>
      <c r="H222" s="6">
        <f>SUM(H223:H223)</f>
        <v>26945255</v>
      </c>
    </row>
    <row r="223" spans="1:8" ht="25.5">
      <c r="A223" s="1" t="s">
        <v>86</v>
      </c>
      <c r="B223" s="7" t="s">
        <v>296</v>
      </c>
      <c r="C223" s="7" t="s">
        <v>268</v>
      </c>
      <c r="D223" s="7" t="s">
        <v>276</v>
      </c>
      <c r="E223" s="7" t="s">
        <v>178</v>
      </c>
      <c r="F223" s="7" t="s">
        <v>85</v>
      </c>
      <c r="G223" s="28">
        <v>26945255</v>
      </c>
      <c r="H223" s="28">
        <v>26945255</v>
      </c>
    </row>
    <row r="224" spans="1:8">
      <c r="A224" s="4" t="s">
        <v>337</v>
      </c>
      <c r="B224" s="5" t="s">
        <v>296</v>
      </c>
      <c r="C224" s="5" t="s">
        <v>268</v>
      </c>
      <c r="D224" s="5" t="s">
        <v>276</v>
      </c>
      <c r="E224" s="5" t="s">
        <v>179</v>
      </c>
      <c r="F224" s="5"/>
      <c r="G224" s="6">
        <f>SUM(G225:G225)</f>
        <v>7162950</v>
      </c>
      <c r="H224" s="6">
        <f>SUM(H225:H225)</f>
        <v>7162950</v>
      </c>
    </row>
    <row r="225" spans="1:256" ht="25.5">
      <c r="A225" s="1" t="s">
        <v>86</v>
      </c>
      <c r="B225" s="7" t="s">
        <v>296</v>
      </c>
      <c r="C225" s="7" t="s">
        <v>268</v>
      </c>
      <c r="D225" s="7" t="s">
        <v>276</v>
      </c>
      <c r="E225" s="7" t="s">
        <v>179</v>
      </c>
      <c r="F225" s="7" t="s">
        <v>85</v>
      </c>
      <c r="G225" s="28">
        <v>7162950</v>
      </c>
      <c r="H225" s="28">
        <v>7162950</v>
      </c>
    </row>
    <row r="226" spans="1:256">
      <c r="A226" s="4" t="s">
        <v>274</v>
      </c>
      <c r="B226" s="5" t="s">
        <v>296</v>
      </c>
      <c r="C226" s="5" t="s">
        <v>268</v>
      </c>
      <c r="D226" s="5" t="s">
        <v>278</v>
      </c>
      <c r="E226" s="5"/>
      <c r="F226" s="5"/>
      <c r="G226" s="29">
        <f t="shared" ref="G226:H228" si="55">G227</f>
        <v>30000</v>
      </c>
      <c r="H226" s="29">
        <f t="shared" si="55"/>
        <v>30000</v>
      </c>
    </row>
    <row r="227" spans="1:256">
      <c r="A227" s="4" t="s">
        <v>152</v>
      </c>
      <c r="B227" s="5" t="s">
        <v>296</v>
      </c>
      <c r="C227" s="5" t="s">
        <v>268</v>
      </c>
      <c r="D227" s="5" t="s">
        <v>278</v>
      </c>
      <c r="E227" s="5" t="s">
        <v>51</v>
      </c>
      <c r="F227" s="5"/>
      <c r="G227" s="6">
        <f t="shared" si="55"/>
        <v>30000</v>
      </c>
      <c r="H227" s="6">
        <f t="shared" si="55"/>
        <v>30000</v>
      </c>
    </row>
    <row r="228" spans="1:256" ht="25.5">
      <c r="A228" s="4" t="s">
        <v>161</v>
      </c>
      <c r="B228" s="5" t="s">
        <v>296</v>
      </c>
      <c r="C228" s="5" t="s">
        <v>268</v>
      </c>
      <c r="D228" s="5" t="s">
        <v>278</v>
      </c>
      <c r="E228" s="5" t="s">
        <v>54</v>
      </c>
      <c r="F228" s="5"/>
      <c r="G228" s="6">
        <f t="shared" si="55"/>
        <v>30000</v>
      </c>
      <c r="H228" s="6">
        <f t="shared" si="55"/>
        <v>30000</v>
      </c>
    </row>
    <row r="229" spans="1:256" ht="38.25">
      <c r="A229" s="4" t="s">
        <v>313</v>
      </c>
      <c r="B229" s="5" t="s">
        <v>296</v>
      </c>
      <c r="C229" s="5" t="s">
        <v>268</v>
      </c>
      <c r="D229" s="5" t="s">
        <v>278</v>
      </c>
      <c r="E229" s="5" t="s">
        <v>314</v>
      </c>
      <c r="F229" s="5"/>
      <c r="G229" s="6">
        <v>30000</v>
      </c>
      <c r="H229" s="6">
        <v>30000</v>
      </c>
    </row>
    <row r="230" spans="1:256" ht="25.5">
      <c r="A230" s="1" t="s">
        <v>86</v>
      </c>
      <c r="B230" s="7" t="s">
        <v>296</v>
      </c>
      <c r="C230" s="7" t="s">
        <v>268</v>
      </c>
      <c r="D230" s="7" t="s">
        <v>278</v>
      </c>
      <c r="E230" s="7" t="s">
        <v>314</v>
      </c>
      <c r="F230" s="7" t="s">
        <v>85</v>
      </c>
      <c r="G230" s="2">
        <v>30000</v>
      </c>
      <c r="H230" s="2">
        <v>30000</v>
      </c>
    </row>
    <row r="231" spans="1:256" s="14" customFormat="1">
      <c r="A231" s="21" t="s">
        <v>286</v>
      </c>
      <c r="B231" s="5" t="s">
        <v>296</v>
      </c>
      <c r="C231" s="5" t="s">
        <v>288</v>
      </c>
      <c r="D231" s="5" t="s">
        <v>269</v>
      </c>
      <c r="E231" s="5"/>
      <c r="F231" s="5"/>
      <c r="G231" s="6">
        <f t="shared" ref="G231:H234" si="56">G232</f>
        <v>3511437</v>
      </c>
      <c r="H231" s="6">
        <f t="shared" si="56"/>
        <v>3511437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>
      <c r="A232" s="15" t="s">
        <v>287</v>
      </c>
      <c r="B232" s="5" t="s">
        <v>296</v>
      </c>
      <c r="C232" s="5" t="s">
        <v>288</v>
      </c>
      <c r="D232" s="5" t="s">
        <v>271</v>
      </c>
      <c r="E232" s="5"/>
      <c r="F232" s="5"/>
      <c r="G232" s="6">
        <f t="shared" ref="G232:H232" si="57">G233+G237</f>
        <v>3511437</v>
      </c>
      <c r="H232" s="6">
        <f t="shared" si="57"/>
        <v>3511437</v>
      </c>
    </row>
    <row r="233" spans="1:256" ht="25.5">
      <c r="A233" s="4" t="s">
        <v>118</v>
      </c>
      <c r="B233" s="5" t="s">
        <v>296</v>
      </c>
      <c r="C233" s="5" t="s">
        <v>288</v>
      </c>
      <c r="D233" s="5" t="s">
        <v>271</v>
      </c>
      <c r="E233" s="5" t="s">
        <v>36</v>
      </c>
      <c r="F233" s="5"/>
      <c r="G233" s="6">
        <f t="shared" si="56"/>
        <v>2428000</v>
      </c>
      <c r="H233" s="6">
        <f t="shared" si="56"/>
        <v>2428000</v>
      </c>
    </row>
    <row r="234" spans="1:256" ht="25.5">
      <c r="A234" s="4" t="s">
        <v>143</v>
      </c>
      <c r="B234" s="5" t="s">
        <v>296</v>
      </c>
      <c r="C234" s="5" t="s">
        <v>288</v>
      </c>
      <c r="D234" s="5" t="s">
        <v>271</v>
      </c>
      <c r="E234" s="5" t="s">
        <v>144</v>
      </c>
      <c r="F234" s="5"/>
      <c r="G234" s="6">
        <f t="shared" si="56"/>
        <v>2428000</v>
      </c>
      <c r="H234" s="6">
        <f t="shared" si="56"/>
        <v>2428000</v>
      </c>
    </row>
    <row r="235" spans="1:256" ht="38.25">
      <c r="A235" s="4" t="s">
        <v>146</v>
      </c>
      <c r="B235" s="5" t="s">
        <v>296</v>
      </c>
      <c r="C235" s="5" t="s">
        <v>288</v>
      </c>
      <c r="D235" s="5" t="s">
        <v>271</v>
      </c>
      <c r="E235" s="5" t="s">
        <v>145</v>
      </c>
      <c r="F235" s="5"/>
      <c r="G235" s="6">
        <f t="shared" ref="G235:H235" si="58">SUM(G236:G236)</f>
        <v>2428000</v>
      </c>
      <c r="H235" s="6">
        <f t="shared" si="58"/>
        <v>2428000</v>
      </c>
    </row>
    <row r="236" spans="1:256" ht="51">
      <c r="A236" s="1" t="s">
        <v>84</v>
      </c>
      <c r="B236" s="7" t="s">
        <v>296</v>
      </c>
      <c r="C236" s="7" t="s">
        <v>288</v>
      </c>
      <c r="D236" s="7" t="s">
        <v>271</v>
      </c>
      <c r="E236" s="7" t="s">
        <v>145</v>
      </c>
      <c r="F236" s="7" t="s">
        <v>83</v>
      </c>
      <c r="G236" s="2">
        <v>2428000</v>
      </c>
      <c r="H236" s="2">
        <v>2428000</v>
      </c>
    </row>
    <row r="237" spans="1:256" ht="25.5">
      <c r="A237" s="4" t="s">
        <v>163</v>
      </c>
      <c r="B237" s="5" t="s">
        <v>296</v>
      </c>
      <c r="C237" s="5" t="s">
        <v>288</v>
      </c>
      <c r="D237" s="5" t="s">
        <v>271</v>
      </c>
      <c r="E237" s="5" t="s">
        <v>57</v>
      </c>
      <c r="F237" s="5"/>
      <c r="G237" s="6">
        <f t="shared" ref="G237:H238" si="59">G238</f>
        <v>1083437</v>
      </c>
      <c r="H237" s="6">
        <f t="shared" si="59"/>
        <v>1083437</v>
      </c>
    </row>
    <row r="238" spans="1:256" ht="38.25">
      <c r="A238" s="4" t="s">
        <v>164</v>
      </c>
      <c r="B238" s="5" t="s">
        <v>296</v>
      </c>
      <c r="C238" s="5" t="s">
        <v>288</v>
      </c>
      <c r="D238" s="5" t="s">
        <v>271</v>
      </c>
      <c r="E238" s="5" t="s">
        <v>165</v>
      </c>
      <c r="F238" s="5"/>
      <c r="G238" s="6">
        <f t="shared" si="59"/>
        <v>1083437</v>
      </c>
      <c r="H238" s="6">
        <f t="shared" si="59"/>
        <v>1083437</v>
      </c>
    </row>
    <row r="239" spans="1:256" ht="25.5">
      <c r="A239" s="4" t="s">
        <v>175</v>
      </c>
      <c r="B239" s="5" t="s">
        <v>296</v>
      </c>
      <c r="C239" s="5" t="s">
        <v>288</v>
      </c>
      <c r="D239" s="5" t="s">
        <v>271</v>
      </c>
      <c r="E239" s="5" t="s">
        <v>176</v>
      </c>
      <c r="F239" s="5"/>
      <c r="G239" s="6">
        <f t="shared" ref="G239:H239" si="60">G240+G242</f>
        <v>1083437</v>
      </c>
      <c r="H239" s="6">
        <f t="shared" si="60"/>
        <v>1083437</v>
      </c>
    </row>
    <row r="240" spans="1:256" ht="63.75">
      <c r="A240" s="4" t="s">
        <v>177</v>
      </c>
      <c r="B240" s="5" t="s">
        <v>296</v>
      </c>
      <c r="C240" s="5" t="s">
        <v>288</v>
      </c>
      <c r="D240" s="5" t="s">
        <v>271</v>
      </c>
      <c r="E240" s="5" t="s">
        <v>178</v>
      </c>
      <c r="F240" s="5"/>
      <c r="G240" s="6">
        <f>SUM(G241:G241)</f>
        <v>855908</v>
      </c>
      <c r="H240" s="6">
        <f>SUM(H241:H241)</f>
        <v>855908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8" ht="25.5">
      <c r="A241" s="1" t="s">
        <v>86</v>
      </c>
      <c r="B241" s="7" t="s">
        <v>296</v>
      </c>
      <c r="C241" s="7" t="s">
        <v>288</v>
      </c>
      <c r="D241" s="7" t="s">
        <v>271</v>
      </c>
      <c r="E241" s="7" t="s">
        <v>178</v>
      </c>
      <c r="F241" s="7" t="s">
        <v>85</v>
      </c>
      <c r="G241" s="2">
        <v>855908</v>
      </c>
      <c r="H241" s="2">
        <v>855908</v>
      </c>
    </row>
    <row r="242" spans="1:8">
      <c r="A242" s="4" t="s">
        <v>337</v>
      </c>
      <c r="B242" s="5" t="s">
        <v>296</v>
      </c>
      <c r="C242" s="5" t="s">
        <v>288</v>
      </c>
      <c r="D242" s="5" t="s">
        <v>271</v>
      </c>
      <c r="E242" s="5" t="s">
        <v>179</v>
      </c>
      <c r="F242" s="5"/>
      <c r="G242" s="6">
        <f>SUM(G243:G243)</f>
        <v>227529</v>
      </c>
      <c r="H242" s="6">
        <f>SUM(H243:H243)</f>
        <v>227529</v>
      </c>
    </row>
    <row r="243" spans="1:8" ht="25.5">
      <c r="A243" s="1" t="s">
        <v>86</v>
      </c>
      <c r="B243" s="7" t="s">
        <v>296</v>
      </c>
      <c r="C243" s="7" t="s">
        <v>288</v>
      </c>
      <c r="D243" s="7" t="s">
        <v>271</v>
      </c>
      <c r="E243" s="7" t="s">
        <v>179</v>
      </c>
      <c r="F243" s="7" t="s">
        <v>85</v>
      </c>
      <c r="G243" s="2">
        <v>227529</v>
      </c>
      <c r="H243" s="2">
        <v>227529</v>
      </c>
    </row>
    <row r="244" spans="1:8">
      <c r="A244" s="4" t="s">
        <v>282</v>
      </c>
      <c r="B244" s="5" t="s">
        <v>296</v>
      </c>
      <c r="C244" s="5" t="s">
        <v>279</v>
      </c>
      <c r="D244" s="5" t="s">
        <v>269</v>
      </c>
      <c r="E244" s="5"/>
      <c r="F244" s="5"/>
      <c r="G244" s="6">
        <f t="shared" ref="G244:H244" si="61">G245+G250+G255+G260</f>
        <v>5860600</v>
      </c>
      <c r="H244" s="6">
        <f t="shared" si="61"/>
        <v>5860600</v>
      </c>
    </row>
    <row r="245" spans="1:8">
      <c r="A245" s="15" t="s">
        <v>318</v>
      </c>
      <c r="B245" s="5" t="s">
        <v>296</v>
      </c>
      <c r="C245" s="5" t="s">
        <v>279</v>
      </c>
      <c r="D245" s="5" t="s">
        <v>271</v>
      </c>
      <c r="E245" s="5"/>
      <c r="F245" s="5"/>
      <c r="G245" s="6">
        <f t="shared" ref="G245:H247" si="62">G246</f>
        <v>2810000</v>
      </c>
      <c r="H245" s="6">
        <f t="shared" si="62"/>
        <v>2810000</v>
      </c>
    </row>
    <row r="246" spans="1:8" ht="25.5">
      <c r="A246" s="4" t="s">
        <v>163</v>
      </c>
      <c r="B246" s="5" t="s">
        <v>296</v>
      </c>
      <c r="C246" s="5" t="s">
        <v>279</v>
      </c>
      <c r="D246" s="5" t="s">
        <v>271</v>
      </c>
      <c r="E246" s="5" t="s">
        <v>57</v>
      </c>
      <c r="F246" s="5"/>
      <c r="G246" s="6">
        <f t="shared" si="62"/>
        <v>2810000</v>
      </c>
      <c r="H246" s="6">
        <f t="shared" si="62"/>
        <v>2810000</v>
      </c>
    </row>
    <row r="247" spans="1:8" ht="38.25">
      <c r="A247" s="4" t="s">
        <v>164</v>
      </c>
      <c r="B247" s="5" t="s">
        <v>296</v>
      </c>
      <c r="C247" s="5" t="s">
        <v>279</v>
      </c>
      <c r="D247" s="5" t="s">
        <v>271</v>
      </c>
      <c r="E247" s="5" t="s">
        <v>165</v>
      </c>
      <c r="F247" s="5"/>
      <c r="G247" s="6">
        <f t="shared" si="62"/>
        <v>2810000</v>
      </c>
      <c r="H247" s="6">
        <f t="shared" si="62"/>
        <v>2810000</v>
      </c>
    </row>
    <row r="248" spans="1:8" ht="25.5">
      <c r="A248" s="4" t="s">
        <v>166</v>
      </c>
      <c r="B248" s="5" t="s">
        <v>296</v>
      </c>
      <c r="C248" s="5" t="s">
        <v>279</v>
      </c>
      <c r="D248" s="5" t="s">
        <v>271</v>
      </c>
      <c r="E248" s="5" t="s">
        <v>167</v>
      </c>
      <c r="F248" s="5"/>
      <c r="G248" s="6">
        <f t="shared" ref="G248:H248" si="63">SUM(G249:G249)</f>
        <v>2810000</v>
      </c>
      <c r="H248" s="6">
        <f t="shared" si="63"/>
        <v>2810000</v>
      </c>
    </row>
    <row r="249" spans="1:8">
      <c r="A249" s="1" t="s">
        <v>88</v>
      </c>
      <c r="B249" s="7" t="s">
        <v>296</v>
      </c>
      <c r="C249" s="7" t="s">
        <v>279</v>
      </c>
      <c r="D249" s="7" t="s">
        <v>271</v>
      </c>
      <c r="E249" s="7" t="s">
        <v>167</v>
      </c>
      <c r="F249" s="7" t="s">
        <v>87</v>
      </c>
      <c r="G249" s="2">
        <v>2810000</v>
      </c>
      <c r="H249" s="2">
        <v>2810000</v>
      </c>
    </row>
    <row r="250" spans="1:8">
      <c r="A250" s="15" t="s">
        <v>319</v>
      </c>
      <c r="B250" s="5" t="s">
        <v>296</v>
      </c>
      <c r="C250" s="5" t="s">
        <v>279</v>
      </c>
      <c r="D250" s="5" t="s">
        <v>277</v>
      </c>
      <c r="E250" s="5"/>
      <c r="F250" s="5"/>
      <c r="G250" s="6">
        <f t="shared" ref="G250:H252" si="64">G251</f>
        <v>1261600</v>
      </c>
      <c r="H250" s="6">
        <f t="shared" si="64"/>
        <v>1261600</v>
      </c>
    </row>
    <row r="251" spans="1:8" ht="25.5" outlineLevel="3">
      <c r="A251" s="4" t="s">
        <v>163</v>
      </c>
      <c r="B251" s="5" t="s">
        <v>296</v>
      </c>
      <c r="C251" s="5" t="s">
        <v>279</v>
      </c>
      <c r="D251" s="5" t="s">
        <v>277</v>
      </c>
      <c r="E251" s="5" t="s">
        <v>57</v>
      </c>
      <c r="F251" s="5"/>
      <c r="G251" s="6">
        <f t="shared" si="64"/>
        <v>1261600</v>
      </c>
      <c r="H251" s="6">
        <f t="shared" si="64"/>
        <v>1261600</v>
      </c>
    </row>
    <row r="252" spans="1:8" ht="38.25" outlineLevel="3">
      <c r="A252" s="4" t="s">
        <v>164</v>
      </c>
      <c r="B252" s="5" t="s">
        <v>296</v>
      </c>
      <c r="C252" s="5" t="s">
        <v>279</v>
      </c>
      <c r="D252" s="5" t="s">
        <v>277</v>
      </c>
      <c r="E252" s="5" t="s">
        <v>165</v>
      </c>
      <c r="F252" s="5"/>
      <c r="G252" s="6">
        <f t="shared" si="64"/>
        <v>1261600</v>
      </c>
      <c r="H252" s="6">
        <f t="shared" si="64"/>
        <v>1261600</v>
      </c>
    </row>
    <row r="253" spans="1:8" ht="38.25" outlineLevel="4">
      <c r="A253" s="4" t="s">
        <v>262</v>
      </c>
      <c r="B253" s="5" t="s">
        <v>296</v>
      </c>
      <c r="C253" s="5" t="s">
        <v>279</v>
      </c>
      <c r="D253" s="5" t="s">
        <v>277</v>
      </c>
      <c r="E253" s="5" t="s">
        <v>191</v>
      </c>
      <c r="F253" s="5"/>
      <c r="G253" s="6">
        <f t="shared" ref="G253:H253" si="65">SUM(G254:G254)</f>
        <v>1261600</v>
      </c>
      <c r="H253" s="6">
        <f t="shared" si="65"/>
        <v>1261600</v>
      </c>
    </row>
    <row r="254" spans="1:8" outlineLevel="5">
      <c r="A254" s="1" t="s">
        <v>88</v>
      </c>
      <c r="B254" s="7" t="s">
        <v>296</v>
      </c>
      <c r="C254" s="7" t="s">
        <v>279</v>
      </c>
      <c r="D254" s="7" t="s">
        <v>277</v>
      </c>
      <c r="E254" s="7" t="s">
        <v>191</v>
      </c>
      <c r="F254" s="7" t="s">
        <v>87</v>
      </c>
      <c r="G254" s="2">
        <v>1261600</v>
      </c>
      <c r="H254" s="2">
        <v>1261600</v>
      </c>
    </row>
    <row r="255" spans="1:8" outlineLevel="7">
      <c r="A255" s="4" t="s">
        <v>283</v>
      </c>
      <c r="B255" s="5" t="s">
        <v>296</v>
      </c>
      <c r="C255" s="5" t="s">
        <v>279</v>
      </c>
      <c r="D255" s="5" t="s">
        <v>280</v>
      </c>
      <c r="E255" s="5"/>
      <c r="F255" s="5"/>
      <c r="G255" s="6">
        <f t="shared" ref="G255:H257" si="66">G256</f>
        <v>5000</v>
      </c>
      <c r="H255" s="6">
        <f t="shared" si="66"/>
        <v>5000</v>
      </c>
    </row>
    <row r="256" spans="1:8" ht="25.5" outlineLevel="5">
      <c r="A256" s="4" t="s">
        <v>163</v>
      </c>
      <c r="B256" s="5" t="s">
        <v>296</v>
      </c>
      <c r="C256" s="5" t="s">
        <v>279</v>
      </c>
      <c r="D256" s="5" t="s">
        <v>280</v>
      </c>
      <c r="E256" s="5" t="s">
        <v>57</v>
      </c>
      <c r="F256" s="5"/>
      <c r="G256" s="6">
        <f t="shared" si="66"/>
        <v>5000</v>
      </c>
      <c r="H256" s="6">
        <f t="shared" si="66"/>
        <v>5000</v>
      </c>
    </row>
    <row r="257" spans="1:8" ht="25.5" outlineLevel="7">
      <c r="A257" s="4" t="s">
        <v>175</v>
      </c>
      <c r="B257" s="5" t="s">
        <v>296</v>
      </c>
      <c r="C257" s="5" t="s">
        <v>279</v>
      </c>
      <c r="D257" s="5" t="s">
        <v>280</v>
      </c>
      <c r="E257" s="5" t="s">
        <v>176</v>
      </c>
      <c r="F257" s="7"/>
      <c r="G257" s="6">
        <f t="shared" si="66"/>
        <v>5000</v>
      </c>
      <c r="H257" s="6">
        <f t="shared" si="66"/>
        <v>5000</v>
      </c>
    </row>
    <row r="258" spans="1:8" ht="25.5" outlineLevel="3">
      <c r="A258" s="4" t="s">
        <v>175</v>
      </c>
      <c r="B258" s="5" t="s">
        <v>296</v>
      </c>
      <c r="C258" s="5" t="s">
        <v>279</v>
      </c>
      <c r="D258" s="5" t="s">
        <v>280</v>
      </c>
      <c r="E258" s="5" t="s">
        <v>176</v>
      </c>
      <c r="F258" s="5"/>
      <c r="G258" s="6">
        <f t="shared" ref="G258:H258" si="67">SUM(G259:G259)</f>
        <v>5000</v>
      </c>
      <c r="H258" s="6">
        <f t="shared" si="67"/>
        <v>5000</v>
      </c>
    </row>
    <row r="259" spans="1:8" outlineLevel="2">
      <c r="A259" s="1" t="s">
        <v>88</v>
      </c>
      <c r="B259" s="7" t="s">
        <v>296</v>
      </c>
      <c r="C259" s="7" t="s">
        <v>279</v>
      </c>
      <c r="D259" s="7" t="s">
        <v>280</v>
      </c>
      <c r="E259" s="7" t="s">
        <v>176</v>
      </c>
      <c r="F259" s="7" t="s">
        <v>83</v>
      </c>
      <c r="G259" s="2">
        <v>5000</v>
      </c>
      <c r="H259" s="2">
        <v>5000</v>
      </c>
    </row>
    <row r="260" spans="1:8" outlineLevel="3">
      <c r="A260" s="15" t="s">
        <v>320</v>
      </c>
      <c r="B260" s="5" t="s">
        <v>296</v>
      </c>
      <c r="C260" s="5" t="s">
        <v>279</v>
      </c>
      <c r="D260" s="5" t="s">
        <v>293</v>
      </c>
      <c r="E260" s="5"/>
      <c r="F260" s="5"/>
      <c r="G260" s="6">
        <f t="shared" ref="G260:H260" si="68">G261+G270</f>
        <v>1784000</v>
      </c>
      <c r="H260" s="6">
        <f t="shared" si="68"/>
        <v>1784000</v>
      </c>
    </row>
    <row r="261" spans="1:8" ht="25.5" outlineLevel="7">
      <c r="A261" s="4" t="s">
        <v>163</v>
      </c>
      <c r="B261" s="5" t="s">
        <v>296</v>
      </c>
      <c r="C261" s="5" t="s">
        <v>279</v>
      </c>
      <c r="D261" s="5" t="s">
        <v>293</v>
      </c>
      <c r="E261" s="5" t="s">
        <v>57</v>
      </c>
      <c r="F261" s="5"/>
      <c r="G261" s="6">
        <f t="shared" ref="G261:H262" si="69">G262</f>
        <v>1464000</v>
      </c>
      <c r="H261" s="6">
        <f t="shared" si="69"/>
        <v>1464000</v>
      </c>
    </row>
    <row r="262" spans="1:8" ht="38.25" outlineLevel="7">
      <c r="A262" s="4" t="s">
        <v>164</v>
      </c>
      <c r="B262" s="5" t="s">
        <v>296</v>
      </c>
      <c r="C262" s="5" t="s">
        <v>279</v>
      </c>
      <c r="D262" s="5" t="s">
        <v>293</v>
      </c>
      <c r="E262" s="5" t="s">
        <v>165</v>
      </c>
      <c r="F262" s="5"/>
      <c r="G262" s="6">
        <f t="shared" si="69"/>
        <v>1464000</v>
      </c>
      <c r="H262" s="6">
        <f t="shared" si="69"/>
        <v>1464000</v>
      </c>
    </row>
    <row r="263" spans="1:8" ht="25.5" outlineLevel="3">
      <c r="A263" s="4" t="s">
        <v>175</v>
      </c>
      <c r="B263" s="5" t="s">
        <v>296</v>
      </c>
      <c r="C263" s="5" t="s">
        <v>279</v>
      </c>
      <c r="D263" s="5" t="s">
        <v>293</v>
      </c>
      <c r="E263" s="5" t="s">
        <v>176</v>
      </c>
      <c r="F263" s="5"/>
      <c r="G263" s="6">
        <f>G264+G267</f>
        <v>1464000</v>
      </c>
      <c r="H263" s="6">
        <f>H264+H267</f>
        <v>1464000</v>
      </c>
    </row>
    <row r="264" spans="1:8" ht="38.25" outlineLevel="7">
      <c r="A264" s="4" t="s">
        <v>262</v>
      </c>
      <c r="B264" s="5" t="s">
        <v>296</v>
      </c>
      <c r="C264" s="5" t="s">
        <v>279</v>
      </c>
      <c r="D264" s="5" t="s">
        <v>293</v>
      </c>
      <c r="E264" s="5" t="s">
        <v>191</v>
      </c>
      <c r="F264" s="5"/>
      <c r="G264" s="6">
        <f>SUM(G265:G266)</f>
        <v>473000</v>
      </c>
      <c r="H264" s="6">
        <f>SUM(H265:H266)</f>
        <v>473000</v>
      </c>
    </row>
    <row r="265" spans="1:8" ht="51" outlineLevel="2">
      <c r="A265" s="1" t="s">
        <v>84</v>
      </c>
      <c r="B265" s="7" t="s">
        <v>296</v>
      </c>
      <c r="C265" s="7" t="s">
        <v>279</v>
      </c>
      <c r="D265" s="7" t="s">
        <v>293</v>
      </c>
      <c r="E265" s="7" t="s">
        <v>191</v>
      </c>
      <c r="F265" s="7" t="s">
        <v>83</v>
      </c>
      <c r="G265" s="2">
        <v>450500</v>
      </c>
      <c r="H265" s="2">
        <v>450500</v>
      </c>
    </row>
    <row r="266" spans="1:8" ht="25.5" outlineLevel="3">
      <c r="A266" s="1" t="s">
        <v>86</v>
      </c>
      <c r="B266" s="7" t="s">
        <v>296</v>
      </c>
      <c r="C266" s="7" t="s">
        <v>279</v>
      </c>
      <c r="D266" s="7" t="s">
        <v>293</v>
      </c>
      <c r="E266" s="7" t="s">
        <v>191</v>
      </c>
      <c r="F266" s="7" t="s">
        <v>85</v>
      </c>
      <c r="G266" s="2">
        <v>22500</v>
      </c>
      <c r="H266" s="2">
        <v>22500</v>
      </c>
    </row>
    <row r="267" spans="1:8" ht="51">
      <c r="A267" s="4" t="s">
        <v>69</v>
      </c>
      <c r="B267" s="5" t="s">
        <v>296</v>
      </c>
      <c r="C267" s="5" t="s">
        <v>279</v>
      </c>
      <c r="D267" s="5" t="s">
        <v>293</v>
      </c>
      <c r="E267" s="5" t="s">
        <v>195</v>
      </c>
      <c r="F267" s="5"/>
      <c r="G267" s="6">
        <f>SUM(G268:G269)</f>
        <v>991000</v>
      </c>
      <c r="H267" s="6">
        <f>SUM(H268:H269)</f>
        <v>991000</v>
      </c>
    </row>
    <row r="268" spans="1:8" ht="51">
      <c r="A268" s="1" t="s">
        <v>84</v>
      </c>
      <c r="B268" s="7" t="s">
        <v>296</v>
      </c>
      <c r="C268" s="7" t="s">
        <v>279</v>
      </c>
      <c r="D268" s="7" t="s">
        <v>293</v>
      </c>
      <c r="E268" s="7" t="s">
        <v>195</v>
      </c>
      <c r="F268" s="7" t="s">
        <v>83</v>
      </c>
      <c r="G268" s="2">
        <v>919514</v>
      </c>
      <c r="H268" s="2">
        <v>919514</v>
      </c>
    </row>
    <row r="269" spans="1:8" ht="25.5">
      <c r="A269" s="1" t="s">
        <v>86</v>
      </c>
      <c r="B269" s="7" t="s">
        <v>296</v>
      </c>
      <c r="C269" s="7" t="s">
        <v>279</v>
      </c>
      <c r="D269" s="7" t="s">
        <v>293</v>
      </c>
      <c r="E269" s="7" t="s">
        <v>195</v>
      </c>
      <c r="F269" s="7" t="s">
        <v>85</v>
      </c>
      <c r="G269" s="2">
        <v>71486</v>
      </c>
      <c r="H269" s="2">
        <v>71486</v>
      </c>
    </row>
    <row r="270" spans="1:8" ht="25.5">
      <c r="A270" s="4" t="s">
        <v>203</v>
      </c>
      <c r="B270" s="5" t="s">
        <v>296</v>
      </c>
      <c r="C270" s="5" t="s">
        <v>279</v>
      </c>
      <c r="D270" s="5" t="s">
        <v>293</v>
      </c>
      <c r="E270" s="5" t="s">
        <v>61</v>
      </c>
      <c r="F270" s="5"/>
      <c r="G270" s="6">
        <f t="shared" ref="G270:H270" si="70">G271+G276</f>
        <v>320000</v>
      </c>
      <c r="H270" s="6">
        <f t="shared" si="70"/>
        <v>320000</v>
      </c>
    </row>
    <row r="271" spans="1:8">
      <c r="A271" s="4" t="s">
        <v>208</v>
      </c>
      <c r="B271" s="5" t="s">
        <v>296</v>
      </c>
      <c r="C271" s="5" t="s">
        <v>279</v>
      </c>
      <c r="D271" s="5" t="s">
        <v>293</v>
      </c>
      <c r="E271" s="5" t="s">
        <v>64</v>
      </c>
      <c r="F271" s="5"/>
      <c r="G271" s="6">
        <f>G272+G274</f>
        <v>50000</v>
      </c>
      <c r="H271" s="6">
        <f>H272+H274</f>
        <v>50000</v>
      </c>
    </row>
    <row r="272" spans="1:8" ht="38.25">
      <c r="A272" s="4" t="s">
        <v>209</v>
      </c>
      <c r="B272" s="5" t="s">
        <v>296</v>
      </c>
      <c r="C272" s="5" t="s">
        <v>279</v>
      </c>
      <c r="D272" s="5" t="s">
        <v>293</v>
      </c>
      <c r="E272" s="5" t="s">
        <v>210</v>
      </c>
      <c r="F272" s="5"/>
      <c r="G272" s="6">
        <f>SUM(G273:G273)</f>
        <v>30000</v>
      </c>
      <c r="H272" s="6">
        <f>SUM(H273:H273)</f>
        <v>30000</v>
      </c>
    </row>
    <row r="273" spans="1:256" ht="25.5">
      <c r="A273" s="1" t="s">
        <v>86</v>
      </c>
      <c r="B273" s="7" t="s">
        <v>296</v>
      </c>
      <c r="C273" s="7" t="s">
        <v>279</v>
      </c>
      <c r="D273" s="7" t="s">
        <v>293</v>
      </c>
      <c r="E273" s="7" t="s">
        <v>210</v>
      </c>
      <c r="F273" s="7" t="s">
        <v>85</v>
      </c>
      <c r="G273" s="2">
        <v>30000</v>
      </c>
      <c r="H273" s="2">
        <v>30000</v>
      </c>
    </row>
    <row r="274" spans="1:256" ht="51">
      <c r="A274" s="4" t="s">
        <v>211</v>
      </c>
      <c r="B274" s="5" t="s">
        <v>296</v>
      </c>
      <c r="C274" s="5" t="s">
        <v>279</v>
      </c>
      <c r="D274" s="5" t="s">
        <v>293</v>
      </c>
      <c r="E274" s="5" t="s">
        <v>66</v>
      </c>
      <c r="F274" s="5"/>
      <c r="G274" s="6">
        <f t="shared" ref="G274:H274" si="71">G275</f>
        <v>20000</v>
      </c>
      <c r="H274" s="6">
        <f t="shared" si="71"/>
        <v>20000</v>
      </c>
    </row>
    <row r="275" spans="1:256" ht="25.5">
      <c r="A275" s="1" t="s">
        <v>86</v>
      </c>
      <c r="B275" s="7" t="s">
        <v>296</v>
      </c>
      <c r="C275" s="7" t="s">
        <v>279</v>
      </c>
      <c r="D275" s="7" t="s">
        <v>293</v>
      </c>
      <c r="E275" s="7" t="s">
        <v>66</v>
      </c>
      <c r="F275" s="7" t="s">
        <v>85</v>
      </c>
      <c r="G275" s="2">
        <v>20000</v>
      </c>
      <c r="H275" s="2">
        <v>20000</v>
      </c>
    </row>
    <row r="276" spans="1:256">
      <c r="A276" s="4" t="s">
        <v>212</v>
      </c>
      <c r="B276" s="5" t="s">
        <v>296</v>
      </c>
      <c r="C276" s="5" t="s">
        <v>279</v>
      </c>
      <c r="D276" s="5" t="s">
        <v>293</v>
      </c>
      <c r="E276" s="5" t="s">
        <v>214</v>
      </c>
      <c r="F276" s="5"/>
      <c r="G276" s="6">
        <f t="shared" ref="G276:H276" si="72">G277+G279+G281</f>
        <v>270000</v>
      </c>
      <c r="H276" s="6">
        <f t="shared" si="72"/>
        <v>270000</v>
      </c>
    </row>
    <row r="277" spans="1:256" ht="51">
      <c r="A277" s="4" t="s">
        <v>213</v>
      </c>
      <c r="B277" s="5" t="s">
        <v>296</v>
      </c>
      <c r="C277" s="5" t="s">
        <v>279</v>
      </c>
      <c r="D277" s="5" t="s">
        <v>293</v>
      </c>
      <c r="E277" s="5" t="s">
        <v>215</v>
      </c>
      <c r="F277" s="5"/>
      <c r="G277" s="6">
        <f>SUM(G278:G278)</f>
        <v>5000</v>
      </c>
      <c r="H277" s="6">
        <f>SUM(H278:H278)</f>
        <v>5000</v>
      </c>
    </row>
    <row r="278" spans="1:256">
      <c r="A278" s="1" t="s">
        <v>88</v>
      </c>
      <c r="B278" s="7" t="s">
        <v>296</v>
      </c>
      <c r="C278" s="7" t="s">
        <v>279</v>
      </c>
      <c r="D278" s="7" t="s">
        <v>293</v>
      </c>
      <c r="E278" s="7" t="s">
        <v>215</v>
      </c>
      <c r="F278" s="7" t="s">
        <v>87</v>
      </c>
      <c r="G278" s="2">
        <v>5000</v>
      </c>
      <c r="H278" s="2">
        <v>5000</v>
      </c>
    </row>
    <row r="279" spans="1:256" ht="38.25">
      <c r="A279" s="4" t="s">
        <v>216</v>
      </c>
      <c r="B279" s="5" t="s">
        <v>296</v>
      </c>
      <c r="C279" s="5" t="s">
        <v>279</v>
      </c>
      <c r="D279" s="5" t="s">
        <v>293</v>
      </c>
      <c r="E279" s="5" t="s">
        <v>217</v>
      </c>
      <c r="F279" s="5"/>
      <c r="G279" s="6">
        <f>SUM(G280:G280)</f>
        <v>60000</v>
      </c>
      <c r="H279" s="6">
        <f>SUM(H280:H280)</f>
        <v>60000</v>
      </c>
    </row>
    <row r="280" spans="1:256" ht="25.5">
      <c r="A280" s="1" t="s">
        <v>86</v>
      </c>
      <c r="B280" s="7" t="s">
        <v>296</v>
      </c>
      <c r="C280" s="7" t="s">
        <v>279</v>
      </c>
      <c r="D280" s="7" t="s">
        <v>293</v>
      </c>
      <c r="E280" s="7" t="s">
        <v>217</v>
      </c>
      <c r="F280" s="7" t="s">
        <v>85</v>
      </c>
      <c r="G280" s="2">
        <v>60000</v>
      </c>
      <c r="H280" s="2">
        <v>60000</v>
      </c>
    </row>
    <row r="281" spans="1:256" ht="25.5">
      <c r="A281" s="4" t="s">
        <v>219</v>
      </c>
      <c r="B281" s="5" t="s">
        <v>296</v>
      </c>
      <c r="C281" s="5" t="s">
        <v>279</v>
      </c>
      <c r="D281" s="5" t="s">
        <v>293</v>
      </c>
      <c r="E281" s="5" t="s">
        <v>218</v>
      </c>
      <c r="F281" s="5"/>
      <c r="G281" s="6">
        <f t="shared" ref="G281:H281" si="73">SUM(G282:G284)</f>
        <v>205000</v>
      </c>
      <c r="H281" s="6">
        <f t="shared" si="73"/>
        <v>205000</v>
      </c>
    </row>
    <row r="282" spans="1:256" ht="51">
      <c r="A282" s="1" t="s">
        <v>84</v>
      </c>
      <c r="B282" s="7" t="s">
        <v>296</v>
      </c>
      <c r="C282" s="7" t="s">
        <v>279</v>
      </c>
      <c r="D282" s="7" t="s">
        <v>293</v>
      </c>
      <c r="E282" s="7" t="s">
        <v>218</v>
      </c>
      <c r="F282" s="7" t="s">
        <v>83</v>
      </c>
      <c r="G282" s="2">
        <v>42000</v>
      </c>
      <c r="H282" s="2">
        <v>42000</v>
      </c>
    </row>
    <row r="283" spans="1:256" ht="25.5" outlineLevel="7">
      <c r="A283" s="1" t="s">
        <v>86</v>
      </c>
      <c r="B283" s="7" t="s">
        <v>296</v>
      </c>
      <c r="C283" s="7" t="s">
        <v>279</v>
      </c>
      <c r="D283" s="7" t="s">
        <v>293</v>
      </c>
      <c r="E283" s="7" t="s">
        <v>218</v>
      </c>
      <c r="F283" s="7" t="s">
        <v>85</v>
      </c>
      <c r="G283" s="2">
        <v>40000</v>
      </c>
      <c r="H283" s="2">
        <v>40000</v>
      </c>
    </row>
    <row r="284" spans="1:256" s="14" customFormat="1" outlineLevel="4">
      <c r="A284" s="1" t="s">
        <v>88</v>
      </c>
      <c r="B284" s="7" t="s">
        <v>296</v>
      </c>
      <c r="C284" s="7" t="s">
        <v>279</v>
      </c>
      <c r="D284" s="7" t="s">
        <v>293</v>
      </c>
      <c r="E284" s="7" t="s">
        <v>218</v>
      </c>
      <c r="F284" s="7" t="s">
        <v>87</v>
      </c>
      <c r="G284" s="2">
        <v>123000</v>
      </c>
      <c r="H284" s="2">
        <v>123000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14" customFormat="1" outlineLevel="6">
      <c r="A285" s="15" t="s">
        <v>321</v>
      </c>
      <c r="B285" s="5" t="s">
        <v>296</v>
      </c>
      <c r="C285" s="5" t="s">
        <v>302</v>
      </c>
      <c r="D285" s="5" t="s">
        <v>269</v>
      </c>
      <c r="E285" s="5"/>
      <c r="F285" s="5"/>
      <c r="G285" s="6">
        <f t="shared" ref="G285:H289" si="74">G286</f>
        <v>5124000</v>
      </c>
      <c r="H285" s="6">
        <f t="shared" si="74"/>
        <v>0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outlineLevel="7">
      <c r="A286" s="15" t="s">
        <v>322</v>
      </c>
      <c r="B286" s="5" t="s">
        <v>296</v>
      </c>
      <c r="C286" s="5" t="s">
        <v>302</v>
      </c>
      <c r="D286" s="5" t="s">
        <v>271</v>
      </c>
      <c r="E286" s="5"/>
      <c r="F286" s="5"/>
      <c r="G286" s="6">
        <f t="shared" si="74"/>
        <v>5124000</v>
      </c>
      <c r="H286" s="6">
        <f t="shared" si="74"/>
        <v>0</v>
      </c>
    </row>
    <row r="287" spans="1:256" ht="25.5" outlineLevel="7">
      <c r="A287" s="4" t="s">
        <v>228</v>
      </c>
      <c r="B287" s="5" t="s">
        <v>296</v>
      </c>
      <c r="C287" s="5" t="s">
        <v>302</v>
      </c>
      <c r="D287" s="5" t="s">
        <v>271</v>
      </c>
      <c r="E287" s="5" t="s">
        <v>67</v>
      </c>
      <c r="F287" s="5"/>
      <c r="G287" s="6">
        <f t="shared" si="74"/>
        <v>5124000</v>
      </c>
      <c r="H287" s="6">
        <f t="shared" si="74"/>
        <v>0</v>
      </c>
    </row>
    <row r="288" spans="1:256" outlineLevel="2">
      <c r="A288" s="4" t="s">
        <v>229</v>
      </c>
      <c r="B288" s="5" t="s">
        <v>296</v>
      </c>
      <c r="C288" s="5" t="s">
        <v>302</v>
      </c>
      <c r="D288" s="5" t="s">
        <v>271</v>
      </c>
      <c r="E288" s="5" t="s">
        <v>227</v>
      </c>
      <c r="F288" s="5"/>
      <c r="G288" s="6">
        <f t="shared" si="74"/>
        <v>5124000</v>
      </c>
      <c r="H288" s="6">
        <f t="shared" si="74"/>
        <v>0</v>
      </c>
    </row>
    <row r="289" spans="1:256" ht="25.5" outlineLevel="3">
      <c r="A289" s="4" t="s">
        <v>232</v>
      </c>
      <c r="B289" s="5" t="s">
        <v>296</v>
      </c>
      <c r="C289" s="5" t="s">
        <v>302</v>
      </c>
      <c r="D289" s="5" t="s">
        <v>271</v>
      </c>
      <c r="E289" s="5" t="s">
        <v>233</v>
      </c>
      <c r="F289" s="5"/>
      <c r="G289" s="6">
        <f t="shared" si="74"/>
        <v>5124000</v>
      </c>
      <c r="H289" s="6">
        <f t="shared" si="74"/>
        <v>0</v>
      </c>
    </row>
    <row r="290" spans="1:256" ht="25.5" outlineLevel="2">
      <c r="A290" s="13" t="s">
        <v>251</v>
      </c>
      <c r="B290" s="17" t="s">
        <v>296</v>
      </c>
      <c r="C290" s="17" t="s">
        <v>302</v>
      </c>
      <c r="D290" s="17" t="s">
        <v>271</v>
      </c>
      <c r="E290" s="7" t="s">
        <v>233</v>
      </c>
      <c r="F290" s="7" t="s">
        <v>89</v>
      </c>
      <c r="G290" s="2">
        <v>5124000</v>
      </c>
      <c r="H290" s="2">
        <v>0</v>
      </c>
    </row>
    <row r="291" spans="1:256" outlineLevel="7">
      <c r="A291" s="15" t="s">
        <v>323</v>
      </c>
      <c r="B291" s="5" t="s">
        <v>296</v>
      </c>
      <c r="C291" s="5" t="s">
        <v>312</v>
      </c>
      <c r="D291" s="5" t="s">
        <v>269</v>
      </c>
      <c r="E291" s="5"/>
      <c r="F291" s="5"/>
      <c r="G291" s="6">
        <f t="shared" ref="G291:H294" si="75">G292</f>
        <v>150000</v>
      </c>
      <c r="H291" s="6">
        <f t="shared" si="75"/>
        <v>150000</v>
      </c>
    </row>
    <row r="292" spans="1:256" outlineLevel="4">
      <c r="A292" s="15" t="s">
        <v>324</v>
      </c>
      <c r="B292" s="5" t="s">
        <v>296</v>
      </c>
      <c r="C292" s="5" t="s">
        <v>312</v>
      </c>
      <c r="D292" s="5" t="s">
        <v>276</v>
      </c>
      <c r="E292" s="5"/>
      <c r="F292" s="5"/>
      <c r="G292" s="6">
        <f t="shared" si="75"/>
        <v>150000</v>
      </c>
      <c r="H292" s="6">
        <f t="shared" si="75"/>
        <v>150000</v>
      </c>
    </row>
    <row r="293" spans="1:256" ht="25.5" outlineLevel="2">
      <c r="A293" s="4" t="s">
        <v>163</v>
      </c>
      <c r="B293" s="5" t="s">
        <v>296</v>
      </c>
      <c r="C293" s="5" t="s">
        <v>312</v>
      </c>
      <c r="D293" s="5" t="s">
        <v>276</v>
      </c>
      <c r="E293" s="5" t="s">
        <v>57</v>
      </c>
      <c r="F293" s="5"/>
      <c r="G293" s="6">
        <f t="shared" si="75"/>
        <v>150000</v>
      </c>
      <c r="H293" s="6">
        <f t="shared" si="75"/>
        <v>150000</v>
      </c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</row>
    <row r="294" spans="1:256" ht="38.25" outlineLevel="3">
      <c r="A294" s="4" t="s">
        <v>164</v>
      </c>
      <c r="B294" s="5" t="s">
        <v>296</v>
      </c>
      <c r="C294" s="5" t="s">
        <v>312</v>
      </c>
      <c r="D294" s="5" t="s">
        <v>276</v>
      </c>
      <c r="E294" s="5" t="s">
        <v>165</v>
      </c>
      <c r="F294" s="5"/>
      <c r="G294" s="6">
        <f t="shared" si="75"/>
        <v>150000</v>
      </c>
      <c r="H294" s="6">
        <f t="shared" si="75"/>
        <v>150000</v>
      </c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ht="38.25" outlineLevel="7">
      <c r="A295" s="4" t="s">
        <v>173</v>
      </c>
      <c r="B295" s="5" t="s">
        <v>296</v>
      </c>
      <c r="C295" s="5" t="s">
        <v>312</v>
      </c>
      <c r="D295" s="5" t="s">
        <v>276</v>
      </c>
      <c r="E295" s="5" t="s">
        <v>174</v>
      </c>
      <c r="F295" s="5"/>
      <c r="G295" s="6">
        <f t="shared" ref="G295:H295" si="76">SUM(G296:G296)</f>
        <v>150000</v>
      </c>
      <c r="H295" s="6">
        <f t="shared" si="76"/>
        <v>150000</v>
      </c>
    </row>
    <row r="296" spans="1:256" ht="25.5">
      <c r="A296" s="1" t="s">
        <v>86</v>
      </c>
      <c r="B296" s="7" t="s">
        <v>296</v>
      </c>
      <c r="C296" s="7" t="s">
        <v>312</v>
      </c>
      <c r="D296" s="7" t="s">
        <v>276</v>
      </c>
      <c r="E296" s="7" t="s">
        <v>174</v>
      </c>
      <c r="F296" s="7" t="s">
        <v>85</v>
      </c>
      <c r="G296" s="2">
        <v>150000</v>
      </c>
      <c r="H296" s="2">
        <v>150000</v>
      </c>
    </row>
    <row r="297" spans="1:256" ht="38.25" outlineLevel="3">
      <c r="A297" s="4" t="s">
        <v>284</v>
      </c>
      <c r="B297" s="5" t="s">
        <v>285</v>
      </c>
      <c r="C297" s="5"/>
      <c r="D297" s="5"/>
      <c r="E297" s="5"/>
      <c r="F297" s="5"/>
      <c r="G297" s="6">
        <f t="shared" ref="G297:H297" si="77">G298+G342+G354</f>
        <v>46747000</v>
      </c>
      <c r="H297" s="6">
        <f t="shared" si="77"/>
        <v>48409000</v>
      </c>
    </row>
    <row r="298" spans="1:256">
      <c r="A298" s="21" t="s">
        <v>286</v>
      </c>
      <c r="B298" s="5" t="s">
        <v>285</v>
      </c>
      <c r="C298" s="5" t="s">
        <v>288</v>
      </c>
      <c r="D298" s="5" t="s">
        <v>269</v>
      </c>
      <c r="E298" s="5"/>
      <c r="F298" s="5"/>
      <c r="G298" s="6">
        <f t="shared" ref="G298:H298" si="78">G299+G338</f>
        <v>46743000</v>
      </c>
      <c r="H298" s="6">
        <f t="shared" si="78"/>
        <v>48405000</v>
      </c>
    </row>
    <row r="299" spans="1:256">
      <c r="A299" s="15" t="s">
        <v>287</v>
      </c>
      <c r="B299" s="5" t="s">
        <v>285</v>
      </c>
      <c r="C299" s="5" t="s">
        <v>288</v>
      </c>
      <c r="D299" s="5" t="s">
        <v>271</v>
      </c>
      <c r="E299" s="5"/>
      <c r="F299" s="5"/>
      <c r="G299" s="6">
        <f t="shared" ref="G299:H299" si="79">G300</f>
        <v>46543000</v>
      </c>
      <c r="H299" s="6">
        <f t="shared" si="79"/>
        <v>48205000</v>
      </c>
    </row>
    <row r="300" spans="1:256" ht="25.5">
      <c r="A300" s="4" t="s">
        <v>118</v>
      </c>
      <c r="B300" s="5" t="s">
        <v>285</v>
      </c>
      <c r="C300" s="5" t="s">
        <v>288</v>
      </c>
      <c r="D300" s="5" t="s">
        <v>271</v>
      </c>
      <c r="E300" s="5" t="s">
        <v>36</v>
      </c>
      <c r="F300" s="5"/>
      <c r="G300" s="6">
        <f t="shared" ref="G300:H300" si="80">G301+G315+G322+G333</f>
        <v>46543000</v>
      </c>
      <c r="H300" s="6">
        <f t="shared" si="80"/>
        <v>48205000</v>
      </c>
    </row>
    <row r="301" spans="1:256" ht="25.5">
      <c r="A301" s="4" t="s">
        <v>128</v>
      </c>
      <c r="B301" s="5" t="s">
        <v>285</v>
      </c>
      <c r="C301" s="5" t="s">
        <v>288</v>
      </c>
      <c r="D301" s="5" t="s">
        <v>271</v>
      </c>
      <c r="E301" s="5" t="s">
        <v>37</v>
      </c>
      <c r="F301" s="5"/>
      <c r="G301" s="6">
        <f>G302+G304+G308+G310</f>
        <v>17764000</v>
      </c>
      <c r="H301" s="6">
        <f>H302+H304+H308+H310</f>
        <v>18422000</v>
      </c>
    </row>
    <row r="302" spans="1:256" ht="25.5">
      <c r="A302" s="4" t="s">
        <v>129</v>
      </c>
      <c r="B302" s="5" t="s">
        <v>285</v>
      </c>
      <c r="C302" s="5" t="s">
        <v>288</v>
      </c>
      <c r="D302" s="5" t="s">
        <v>271</v>
      </c>
      <c r="E302" s="5" t="s">
        <v>38</v>
      </c>
      <c r="F302" s="5"/>
      <c r="G302" s="6">
        <f>SUM(G303:G303)</f>
        <v>50000</v>
      </c>
      <c r="H302" s="6">
        <f>SUM(H303:H303)</f>
        <v>50000</v>
      </c>
    </row>
    <row r="303" spans="1:256" s="18" customFormat="1" ht="25.5">
      <c r="A303" s="1" t="s">
        <v>86</v>
      </c>
      <c r="B303" s="7" t="s">
        <v>285</v>
      </c>
      <c r="C303" s="7" t="s">
        <v>288</v>
      </c>
      <c r="D303" s="7" t="s">
        <v>271</v>
      </c>
      <c r="E303" s="7" t="s">
        <v>38</v>
      </c>
      <c r="F303" s="7" t="s">
        <v>85</v>
      </c>
      <c r="G303" s="2">
        <v>50000</v>
      </c>
      <c r="H303" s="2">
        <v>50000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ht="25.5">
      <c r="A304" s="4" t="s">
        <v>255</v>
      </c>
      <c r="B304" s="5" t="s">
        <v>285</v>
      </c>
      <c r="C304" s="5" t="s">
        <v>288</v>
      </c>
      <c r="D304" s="5" t="s">
        <v>271</v>
      </c>
      <c r="E304" s="5" t="s">
        <v>39</v>
      </c>
      <c r="F304" s="5"/>
      <c r="G304" s="6">
        <f>SUM(G305:G307)</f>
        <v>17464000</v>
      </c>
      <c r="H304" s="6">
        <f>SUM(H305:H307)</f>
        <v>18122000</v>
      </c>
    </row>
    <row r="305" spans="1:256" ht="51">
      <c r="A305" s="1" t="s">
        <v>84</v>
      </c>
      <c r="B305" s="7" t="s">
        <v>285</v>
      </c>
      <c r="C305" s="7" t="s">
        <v>288</v>
      </c>
      <c r="D305" s="7" t="s">
        <v>271</v>
      </c>
      <c r="E305" s="7" t="s">
        <v>39</v>
      </c>
      <c r="F305" s="7" t="s">
        <v>83</v>
      </c>
      <c r="G305" s="2">
        <v>16602000</v>
      </c>
      <c r="H305" s="2">
        <v>17260000</v>
      </c>
    </row>
    <row r="306" spans="1:256" ht="25.5">
      <c r="A306" s="1" t="s">
        <v>86</v>
      </c>
      <c r="B306" s="7" t="s">
        <v>285</v>
      </c>
      <c r="C306" s="7" t="s">
        <v>288</v>
      </c>
      <c r="D306" s="7" t="s">
        <v>271</v>
      </c>
      <c r="E306" s="7" t="s">
        <v>39</v>
      </c>
      <c r="F306" s="7" t="s">
        <v>85</v>
      </c>
      <c r="G306" s="2">
        <v>842000</v>
      </c>
      <c r="H306" s="2">
        <v>842000</v>
      </c>
    </row>
    <row r="307" spans="1:256">
      <c r="A307" s="1" t="s">
        <v>93</v>
      </c>
      <c r="B307" s="7" t="s">
        <v>285</v>
      </c>
      <c r="C307" s="7" t="s">
        <v>288</v>
      </c>
      <c r="D307" s="7" t="s">
        <v>271</v>
      </c>
      <c r="E307" s="7" t="s">
        <v>39</v>
      </c>
      <c r="F307" s="7" t="s">
        <v>92</v>
      </c>
      <c r="G307" s="2">
        <v>20000</v>
      </c>
      <c r="H307" s="2">
        <v>20000</v>
      </c>
    </row>
    <row r="308" spans="1:256" ht="25.5">
      <c r="A308" s="4" t="s">
        <v>46</v>
      </c>
      <c r="B308" s="5" t="s">
        <v>285</v>
      </c>
      <c r="C308" s="5" t="s">
        <v>288</v>
      </c>
      <c r="D308" s="5" t="s">
        <v>271</v>
      </c>
      <c r="E308" s="5" t="s">
        <v>130</v>
      </c>
      <c r="F308" s="5"/>
      <c r="G308" s="6">
        <f>SUM(G309:G309)</f>
        <v>45000</v>
      </c>
      <c r="H308" s="6">
        <f>SUM(H309:H309)</f>
        <v>45000</v>
      </c>
    </row>
    <row r="309" spans="1:256" ht="25.5">
      <c r="A309" s="1" t="s">
        <v>86</v>
      </c>
      <c r="B309" s="7" t="s">
        <v>285</v>
      </c>
      <c r="C309" s="7" t="s">
        <v>288</v>
      </c>
      <c r="D309" s="7" t="s">
        <v>271</v>
      </c>
      <c r="E309" s="7" t="s">
        <v>130</v>
      </c>
      <c r="F309" s="7" t="s">
        <v>85</v>
      </c>
      <c r="G309" s="2">
        <v>45000</v>
      </c>
      <c r="H309" s="2">
        <v>45000</v>
      </c>
    </row>
    <row r="310" spans="1:256">
      <c r="A310" s="4" t="s">
        <v>131</v>
      </c>
      <c r="B310" s="5" t="s">
        <v>285</v>
      </c>
      <c r="C310" s="5" t="s">
        <v>288</v>
      </c>
      <c r="D310" s="5" t="s">
        <v>271</v>
      </c>
      <c r="E310" s="5" t="s">
        <v>132</v>
      </c>
      <c r="F310" s="5"/>
      <c r="G310" s="6">
        <f t="shared" ref="G310:H310" si="81">G311+G313</f>
        <v>205000</v>
      </c>
      <c r="H310" s="6">
        <f t="shared" si="81"/>
        <v>205000</v>
      </c>
    </row>
    <row r="311" spans="1:256">
      <c r="A311" s="4" t="s">
        <v>131</v>
      </c>
      <c r="B311" s="5" t="s">
        <v>285</v>
      </c>
      <c r="C311" s="5" t="s">
        <v>288</v>
      </c>
      <c r="D311" s="5" t="s">
        <v>271</v>
      </c>
      <c r="E311" s="5" t="s">
        <v>132</v>
      </c>
      <c r="F311" s="5"/>
      <c r="G311" s="6">
        <f t="shared" ref="G311:H311" si="82">G312</f>
        <v>200000</v>
      </c>
      <c r="H311" s="6">
        <f t="shared" si="82"/>
        <v>200000</v>
      </c>
    </row>
    <row r="312" spans="1:256" ht="25.5">
      <c r="A312" s="1" t="s">
        <v>86</v>
      </c>
      <c r="B312" s="7" t="s">
        <v>285</v>
      </c>
      <c r="C312" s="7" t="s">
        <v>288</v>
      </c>
      <c r="D312" s="7" t="s">
        <v>271</v>
      </c>
      <c r="E312" s="7" t="s">
        <v>132</v>
      </c>
      <c r="F312" s="5"/>
      <c r="G312" s="2">
        <v>200000</v>
      </c>
      <c r="H312" s="2">
        <v>200000</v>
      </c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ht="38.25">
      <c r="A313" s="4" t="s">
        <v>45</v>
      </c>
      <c r="B313" s="5" t="s">
        <v>285</v>
      </c>
      <c r="C313" s="5" t="s">
        <v>288</v>
      </c>
      <c r="D313" s="5" t="s">
        <v>271</v>
      </c>
      <c r="E313" s="5" t="s">
        <v>133</v>
      </c>
      <c r="F313" s="5"/>
      <c r="G313" s="6">
        <f t="shared" ref="G313:H313" si="83">G314</f>
        <v>5000</v>
      </c>
      <c r="H313" s="6">
        <f t="shared" si="83"/>
        <v>5000</v>
      </c>
    </row>
    <row r="314" spans="1:256" ht="25.5">
      <c r="A314" s="1" t="s">
        <v>86</v>
      </c>
      <c r="B314" s="7" t="s">
        <v>285</v>
      </c>
      <c r="C314" s="7" t="s">
        <v>288</v>
      </c>
      <c r="D314" s="7" t="s">
        <v>271</v>
      </c>
      <c r="E314" s="7" t="s">
        <v>133</v>
      </c>
      <c r="F314" s="7" t="s">
        <v>85</v>
      </c>
      <c r="G314" s="2">
        <v>5000</v>
      </c>
      <c r="H314" s="2">
        <v>5000</v>
      </c>
    </row>
    <row r="315" spans="1:256" s="18" customFormat="1" ht="25.5">
      <c r="A315" s="4" t="s">
        <v>48</v>
      </c>
      <c r="B315" s="5" t="s">
        <v>285</v>
      </c>
      <c r="C315" s="5" t="s">
        <v>288</v>
      </c>
      <c r="D315" s="5" t="s">
        <v>271</v>
      </c>
      <c r="E315" s="5" t="s">
        <v>40</v>
      </c>
      <c r="F315" s="5"/>
      <c r="G315" s="6">
        <f>G316+G318</f>
        <v>2492000</v>
      </c>
      <c r="H315" s="6">
        <f>H316+H318</f>
        <v>2575000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ht="25.5">
      <c r="A316" s="4" t="s">
        <v>134</v>
      </c>
      <c r="B316" s="5" t="s">
        <v>285</v>
      </c>
      <c r="C316" s="5" t="s">
        <v>288</v>
      </c>
      <c r="D316" s="5" t="s">
        <v>271</v>
      </c>
      <c r="E316" s="5" t="s">
        <v>135</v>
      </c>
      <c r="F316" s="5"/>
      <c r="G316" s="6">
        <f>SUM(G317:G317)</f>
        <v>20000</v>
      </c>
      <c r="H316" s="6">
        <f>SUM(H317:H317)</f>
        <v>20000</v>
      </c>
    </row>
    <row r="317" spans="1:256" ht="25.5">
      <c r="A317" s="1" t="s">
        <v>86</v>
      </c>
      <c r="B317" s="7" t="s">
        <v>285</v>
      </c>
      <c r="C317" s="7" t="s">
        <v>288</v>
      </c>
      <c r="D317" s="7" t="s">
        <v>271</v>
      </c>
      <c r="E317" s="7" t="s">
        <v>135</v>
      </c>
      <c r="F317" s="7" t="s">
        <v>85</v>
      </c>
      <c r="G317" s="2">
        <v>20000</v>
      </c>
      <c r="H317" s="2">
        <v>20000</v>
      </c>
    </row>
    <row r="318" spans="1:256" ht="25.5">
      <c r="A318" s="4" t="s">
        <v>136</v>
      </c>
      <c r="B318" s="5" t="s">
        <v>285</v>
      </c>
      <c r="C318" s="5" t="s">
        <v>288</v>
      </c>
      <c r="D318" s="5" t="s">
        <v>271</v>
      </c>
      <c r="E318" s="5" t="s">
        <v>41</v>
      </c>
      <c r="F318" s="5"/>
      <c r="G318" s="6">
        <f>SUM(G319:G321)</f>
        <v>2472000</v>
      </c>
      <c r="H318" s="6">
        <f>SUM(H319:H321)</f>
        <v>2555000</v>
      </c>
    </row>
    <row r="319" spans="1:256" ht="51">
      <c r="A319" s="1" t="s">
        <v>84</v>
      </c>
      <c r="B319" s="7" t="s">
        <v>285</v>
      </c>
      <c r="C319" s="7" t="s">
        <v>288</v>
      </c>
      <c r="D319" s="7" t="s">
        <v>271</v>
      </c>
      <c r="E319" s="7" t="s">
        <v>41</v>
      </c>
      <c r="F319" s="7" t="s">
        <v>83</v>
      </c>
      <c r="G319" s="2">
        <v>2095000</v>
      </c>
      <c r="H319" s="2">
        <v>2178000</v>
      </c>
    </row>
    <row r="320" spans="1:256" ht="25.5">
      <c r="A320" s="1" t="s">
        <v>86</v>
      </c>
      <c r="B320" s="7" t="s">
        <v>285</v>
      </c>
      <c r="C320" s="7" t="s">
        <v>288</v>
      </c>
      <c r="D320" s="7" t="s">
        <v>271</v>
      </c>
      <c r="E320" s="7" t="s">
        <v>41</v>
      </c>
      <c r="F320" s="7" t="s">
        <v>85</v>
      </c>
      <c r="G320" s="2">
        <v>357000</v>
      </c>
      <c r="H320" s="2">
        <v>357000</v>
      </c>
    </row>
    <row r="321" spans="1:256">
      <c r="A321" s="1" t="s">
        <v>93</v>
      </c>
      <c r="B321" s="7" t="s">
        <v>285</v>
      </c>
      <c r="C321" s="7" t="s">
        <v>288</v>
      </c>
      <c r="D321" s="7" t="s">
        <v>271</v>
      </c>
      <c r="E321" s="7" t="s">
        <v>41</v>
      </c>
      <c r="F321" s="7" t="s">
        <v>92</v>
      </c>
      <c r="G321" s="2">
        <v>20000</v>
      </c>
      <c r="H321" s="2">
        <v>20000</v>
      </c>
    </row>
    <row r="322" spans="1:256" ht="25.5">
      <c r="A322" s="4" t="s">
        <v>49</v>
      </c>
      <c r="B322" s="5" t="s">
        <v>285</v>
      </c>
      <c r="C322" s="5" t="s">
        <v>288</v>
      </c>
      <c r="D322" s="5" t="s">
        <v>271</v>
      </c>
      <c r="E322" s="5" t="s">
        <v>138</v>
      </c>
      <c r="F322" s="5"/>
      <c r="G322" s="6">
        <f>G323+G325+G329+G331</f>
        <v>26112000</v>
      </c>
      <c r="H322" s="6">
        <f>H323+H325+H329+H331</f>
        <v>27033000</v>
      </c>
    </row>
    <row r="323" spans="1:256" s="14" customFormat="1" ht="25.5">
      <c r="A323" s="4" t="s">
        <v>50</v>
      </c>
      <c r="B323" s="5" t="s">
        <v>285</v>
      </c>
      <c r="C323" s="5" t="s">
        <v>288</v>
      </c>
      <c r="D323" s="5" t="s">
        <v>271</v>
      </c>
      <c r="E323" s="5" t="s">
        <v>139</v>
      </c>
      <c r="F323" s="5"/>
      <c r="G323" s="6">
        <f>SUM(G324:G324)</f>
        <v>200000</v>
      </c>
      <c r="H323" s="6">
        <f>SUM(H324:H324)</f>
        <v>200000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14" customFormat="1" ht="25.5">
      <c r="A324" s="1" t="s">
        <v>86</v>
      </c>
      <c r="B324" s="7" t="s">
        <v>285</v>
      </c>
      <c r="C324" s="7" t="s">
        <v>288</v>
      </c>
      <c r="D324" s="7" t="s">
        <v>271</v>
      </c>
      <c r="E324" s="7" t="s">
        <v>139</v>
      </c>
      <c r="F324" s="7" t="s">
        <v>85</v>
      </c>
      <c r="G324" s="2">
        <v>200000</v>
      </c>
      <c r="H324" s="2">
        <v>200000</v>
      </c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ht="38.25">
      <c r="A325" s="4" t="s">
        <v>137</v>
      </c>
      <c r="B325" s="5" t="s">
        <v>285</v>
      </c>
      <c r="C325" s="5" t="s">
        <v>288</v>
      </c>
      <c r="D325" s="5" t="s">
        <v>271</v>
      </c>
      <c r="E325" s="5" t="s">
        <v>140</v>
      </c>
      <c r="F325" s="5"/>
      <c r="G325" s="6">
        <f>SUM(G326:G328)</f>
        <v>25512000</v>
      </c>
      <c r="H325" s="6">
        <f>SUM(H326:H328)</f>
        <v>26433000</v>
      </c>
    </row>
    <row r="326" spans="1:256" ht="51">
      <c r="A326" s="1" t="s">
        <v>84</v>
      </c>
      <c r="B326" s="7" t="s">
        <v>285</v>
      </c>
      <c r="C326" s="7" t="s">
        <v>288</v>
      </c>
      <c r="D326" s="7" t="s">
        <v>271</v>
      </c>
      <c r="E326" s="7" t="s">
        <v>140</v>
      </c>
      <c r="F326" s="7" t="s">
        <v>83</v>
      </c>
      <c r="G326" s="2">
        <v>23257000</v>
      </c>
      <c r="H326" s="2">
        <v>24178000</v>
      </c>
    </row>
    <row r="327" spans="1:256" ht="25.5">
      <c r="A327" s="1" t="s">
        <v>86</v>
      </c>
      <c r="B327" s="7" t="s">
        <v>285</v>
      </c>
      <c r="C327" s="7" t="s">
        <v>288</v>
      </c>
      <c r="D327" s="7" t="s">
        <v>271</v>
      </c>
      <c r="E327" s="7" t="s">
        <v>140</v>
      </c>
      <c r="F327" s="7" t="s">
        <v>85</v>
      </c>
      <c r="G327" s="2">
        <v>2161000</v>
      </c>
      <c r="H327" s="2">
        <v>2161000</v>
      </c>
    </row>
    <row r="328" spans="1:256">
      <c r="A328" s="1" t="s">
        <v>93</v>
      </c>
      <c r="B328" s="7" t="s">
        <v>285</v>
      </c>
      <c r="C328" s="7" t="s">
        <v>288</v>
      </c>
      <c r="D328" s="7" t="s">
        <v>271</v>
      </c>
      <c r="E328" s="7" t="s">
        <v>140</v>
      </c>
      <c r="F328" s="7" t="s">
        <v>92</v>
      </c>
      <c r="G328" s="2">
        <v>94000</v>
      </c>
      <c r="H328" s="2">
        <v>94000</v>
      </c>
    </row>
    <row r="329" spans="1:256" ht="51">
      <c r="A329" s="4" t="s">
        <v>256</v>
      </c>
      <c r="B329" s="5" t="s">
        <v>285</v>
      </c>
      <c r="C329" s="5" t="s">
        <v>288</v>
      </c>
      <c r="D329" s="5" t="s">
        <v>271</v>
      </c>
      <c r="E329" s="5" t="s">
        <v>141</v>
      </c>
      <c r="F329" s="5"/>
      <c r="G329" s="6">
        <f>SUM(G330:G330)</f>
        <v>100000</v>
      </c>
      <c r="H329" s="6">
        <f>SUM(H330:H330)</f>
        <v>100000</v>
      </c>
    </row>
    <row r="330" spans="1:256" ht="51">
      <c r="A330" s="1" t="s">
        <v>84</v>
      </c>
      <c r="B330" s="7" t="s">
        <v>285</v>
      </c>
      <c r="C330" s="7" t="s">
        <v>288</v>
      </c>
      <c r="D330" s="7" t="s">
        <v>271</v>
      </c>
      <c r="E330" s="7" t="s">
        <v>141</v>
      </c>
      <c r="F330" s="7" t="s">
        <v>83</v>
      </c>
      <c r="G330" s="2">
        <v>100000</v>
      </c>
      <c r="H330" s="2">
        <v>100000</v>
      </c>
    </row>
    <row r="331" spans="1:256" ht="25.5">
      <c r="A331" s="4" t="s">
        <v>76</v>
      </c>
      <c r="B331" s="5" t="s">
        <v>285</v>
      </c>
      <c r="C331" s="5" t="s">
        <v>288</v>
      </c>
      <c r="D331" s="5" t="s">
        <v>271</v>
      </c>
      <c r="E331" s="5" t="s">
        <v>142</v>
      </c>
      <c r="F331" s="5"/>
      <c r="G331" s="6">
        <f t="shared" ref="G331:H331" si="84">G332</f>
        <v>300000</v>
      </c>
      <c r="H331" s="6">
        <f t="shared" si="84"/>
        <v>300000</v>
      </c>
    </row>
    <row r="332" spans="1:256" ht="25.5">
      <c r="A332" s="1" t="s">
        <v>86</v>
      </c>
      <c r="B332" s="7" t="s">
        <v>285</v>
      </c>
      <c r="C332" s="7" t="s">
        <v>288</v>
      </c>
      <c r="D332" s="7" t="s">
        <v>271</v>
      </c>
      <c r="E332" s="7" t="s">
        <v>142</v>
      </c>
      <c r="F332" s="7" t="s">
        <v>85</v>
      </c>
      <c r="G332" s="2">
        <v>300000</v>
      </c>
      <c r="H332" s="2">
        <v>300000</v>
      </c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  <c r="IT332" s="14"/>
      <c r="IU332" s="14"/>
      <c r="IV332" s="14"/>
    </row>
    <row r="333" spans="1:256" ht="25.5">
      <c r="A333" s="4" t="s">
        <v>143</v>
      </c>
      <c r="B333" s="5" t="s">
        <v>285</v>
      </c>
      <c r="C333" s="5" t="s">
        <v>288</v>
      </c>
      <c r="D333" s="5" t="s">
        <v>271</v>
      </c>
      <c r="E333" s="5" t="s">
        <v>144</v>
      </c>
      <c r="F333" s="5"/>
      <c r="G333" s="6">
        <f t="shared" ref="G333:H333" si="85">G334+G336</f>
        <v>175000</v>
      </c>
      <c r="H333" s="6">
        <f t="shared" si="85"/>
        <v>175000</v>
      </c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  <c r="IT333" s="14"/>
      <c r="IU333" s="14"/>
      <c r="IV333" s="14"/>
    </row>
    <row r="334" spans="1:256">
      <c r="A334" s="4" t="s">
        <v>147</v>
      </c>
      <c r="B334" s="5" t="s">
        <v>285</v>
      </c>
      <c r="C334" s="5" t="s">
        <v>288</v>
      </c>
      <c r="D334" s="5" t="s">
        <v>271</v>
      </c>
      <c r="E334" s="5" t="s">
        <v>148</v>
      </c>
      <c r="F334" s="5"/>
      <c r="G334" s="6">
        <f>SUM(G335:G335)</f>
        <v>0</v>
      </c>
      <c r="H334" s="6">
        <f>SUM(H335:H335)</f>
        <v>0</v>
      </c>
    </row>
    <row r="335" spans="1:256" ht="51">
      <c r="A335" s="1" t="s">
        <v>84</v>
      </c>
      <c r="B335" s="7" t="s">
        <v>285</v>
      </c>
      <c r="C335" s="7" t="s">
        <v>288</v>
      </c>
      <c r="D335" s="7" t="s">
        <v>271</v>
      </c>
      <c r="E335" s="7" t="s">
        <v>148</v>
      </c>
      <c r="F335" s="7" t="s">
        <v>83</v>
      </c>
      <c r="G335" s="2">
        <v>0</v>
      </c>
      <c r="H335" s="2">
        <v>0</v>
      </c>
    </row>
    <row r="336" spans="1:256">
      <c r="A336" s="4" t="s">
        <v>257</v>
      </c>
      <c r="B336" s="5" t="s">
        <v>285</v>
      </c>
      <c r="C336" s="5" t="s">
        <v>288</v>
      </c>
      <c r="D336" s="5" t="s">
        <v>271</v>
      </c>
      <c r="E336" s="5" t="s">
        <v>149</v>
      </c>
      <c r="F336" s="5"/>
      <c r="G336" s="6">
        <f>SUM(G337:G337)</f>
        <v>175000</v>
      </c>
      <c r="H336" s="6">
        <f>SUM(H337:H337)</f>
        <v>175000</v>
      </c>
    </row>
    <row r="337" spans="1:256" ht="25.5">
      <c r="A337" s="1" t="s">
        <v>86</v>
      </c>
      <c r="B337" s="7" t="s">
        <v>285</v>
      </c>
      <c r="C337" s="7" t="s">
        <v>288</v>
      </c>
      <c r="D337" s="7" t="s">
        <v>271</v>
      </c>
      <c r="E337" s="7" t="s">
        <v>149</v>
      </c>
      <c r="F337" s="7" t="s">
        <v>85</v>
      </c>
      <c r="G337" s="2">
        <v>175000</v>
      </c>
      <c r="H337" s="2">
        <v>175000</v>
      </c>
    </row>
    <row r="338" spans="1:256" ht="25.5">
      <c r="A338" s="4" t="s">
        <v>163</v>
      </c>
      <c r="B338" s="5" t="s">
        <v>285</v>
      </c>
      <c r="C338" s="5" t="s">
        <v>288</v>
      </c>
      <c r="D338" s="5" t="s">
        <v>271</v>
      </c>
      <c r="E338" s="5" t="s">
        <v>57</v>
      </c>
      <c r="F338" s="5"/>
      <c r="G338" s="6">
        <f t="shared" ref="G338:H339" si="86">G339</f>
        <v>200000</v>
      </c>
      <c r="H338" s="6">
        <f t="shared" si="86"/>
        <v>200000</v>
      </c>
    </row>
    <row r="339" spans="1:256">
      <c r="A339" s="4" t="s">
        <v>197</v>
      </c>
      <c r="B339" s="5" t="s">
        <v>285</v>
      </c>
      <c r="C339" s="5" t="s">
        <v>288</v>
      </c>
      <c r="D339" s="5" t="s">
        <v>271</v>
      </c>
      <c r="E339" s="5" t="s">
        <v>60</v>
      </c>
      <c r="F339" s="5"/>
      <c r="G339" s="6">
        <f t="shared" si="86"/>
        <v>200000</v>
      </c>
      <c r="H339" s="6">
        <f t="shared" si="86"/>
        <v>200000</v>
      </c>
    </row>
    <row r="340" spans="1:256" ht="38.25">
      <c r="A340" s="4" t="s">
        <v>199</v>
      </c>
      <c r="B340" s="5" t="s">
        <v>285</v>
      </c>
      <c r="C340" s="5" t="s">
        <v>288</v>
      </c>
      <c r="D340" s="5" t="s">
        <v>271</v>
      </c>
      <c r="E340" s="5" t="s">
        <v>198</v>
      </c>
      <c r="F340" s="5"/>
      <c r="G340" s="6">
        <f t="shared" ref="G340:H340" si="87">SUM(G341:G341)</f>
        <v>200000</v>
      </c>
      <c r="H340" s="6">
        <f t="shared" si="87"/>
        <v>200000</v>
      </c>
    </row>
    <row r="341" spans="1:256" ht="25.5">
      <c r="A341" s="1" t="s">
        <v>86</v>
      </c>
      <c r="B341" s="7" t="s">
        <v>285</v>
      </c>
      <c r="C341" s="7" t="s">
        <v>288</v>
      </c>
      <c r="D341" s="7" t="s">
        <v>271</v>
      </c>
      <c r="E341" s="7" t="s">
        <v>198</v>
      </c>
      <c r="F341" s="7" t="s">
        <v>85</v>
      </c>
      <c r="G341" s="2">
        <v>200000</v>
      </c>
      <c r="H341" s="2">
        <v>200000</v>
      </c>
    </row>
    <row r="342" spans="1:256">
      <c r="A342" s="21" t="s">
        <v>282</v>
      </c>
      <c r="B342" s="5" t="s">
        <v>285</v>
      </c>
      <c r="C342" s="5" t="s">
        <v>279</v>
      </c>
      <c r="D342" s="5" t="s">
        <v>269</v>
      </c>
      <c r="E342" s="5"/>
      <c r="F342" s="5"/>
      <c r="G342" s="6">
        <f t="shared" ref="G342:H343" si="88">G343</f>
        <v>4000</v>
      </c>
      <c r="H342" s="6">
        <f t="shared" si="88"/>
        <v>4000</v>
      </c>
    </row>
    <row r="343" spans="1:256">
      <c r="A343" s="15" t="s">
        <v>283</v>
      </c>
      <c r="B343" s="5" t="s">
        <v>285</v>
      </c>
      <c r="C343" s="5" t="s">
        <v>279</v>
      </c>
      <c r="D343" s="5" t="s">
        <v>280</v>
      </c>
      <c r="E343" s="5"/>
      <c r="F343" s="5"/>
      <c r="G343" s="6">
        <f t="shared" si="88"/>
        <v>4000</v>
      </c>
      <c r="H343" s="6">
        <f t="shared" si="88"/>
        <v>4000</v>
      </c>
    </row>
    <row r="344" spans="1:256" ht="25.5">
      <c r="A344" s="4" t="s">
        <v>118</v>
      </c>
      <c r="B344" s="5" t="s">
        <v>285</v>
      </c>
      <c r="C344" s="5" t="s">
        <v>279</v>
      </c>
      <c r="D344" s="5" t="s">
        <v>280</v>
      </c>
      <c r="E344" s="5" t="s">
        <v>36</v>
      </c>
      <c r="F344" s="5"/>
      <c r="G344" s="6">
        <f t="shared" ref="G344:H344" si="89">G345+G348+G351</f>
        <v>4000</v>
      </c>
      <c r="H344" s="6">
        <f t="shared" si="89"/>
        <v>4000</v>
      </c>
    </row>
    <row r="345" spans="1:256" ht="25.5">
      <c r="A345" s="4" t="s">
        <v>128</v>
      </c>
      <c r="B345" s="5" t="s">
        <v>285</v>
      </c>
      <c r="C345" s="5" t="s">
        <v>279</v>
      </c>
      <c r="D345" s="5" t="s">
        <v>280</v>
      </c>
      <c r="E345" s="5" t="s">
        <v>37</v>
      </c>
      <c r="F345" s="5"/>
      <c r="G345" s="6">
        <f t="shared" ref="G345:H346" si="90">G346</f>
        <v>1000</v>
      </c>
      <c r="H345" s="6">
        <f t="shared" si="90"/>
        <v>1000</v>
      </c>
    </row>
    <row r="346" spans="1:256" ht="25.5">
      <c r="A346" s="4" t="s">
        <v>255</v>
      </c>
      <c r="B346" s="5" t="s">
        <v>285</v>
      </c>
      <c r="C346" s="5" t="s">
        <v>279</v>
      </c>
      <c r="D346" s="5" t="s">
        <v>280</v>
      </c>
      <c r="E346" s="5" t="s">
        <v>39</v>
      </c>
      <c r="F346" s="5"/>
      <c r="G346" s="6">
        <f t="shared" si="90"/>
        <v>1000</v>
      </c>
      <c r="H346" s="6">
        <f t="shared" si="90"/>
        <v>1000</v>
      </c>
    </row>
    <row r="347" spans="1:256" ht="51">
      <c r="A347" s="1" t="s">
        <v>84</v>
      </c>
      <c r="B347" s="7" t="s">
        <v>285</v>
      </c>
      <c r="C347" s="7" t="s">
        <v>279</v>
      </c>
      <c r="D347" s="7" t="s">
        <v>280</v>
      </c>
      <c r="E347" s="7" t="s">
        <v>39</v>
      </c>
      <c r="F347" s="7" t="s">
        <v>83</v>
      </c>
      <c r="G347" s="2">
        <v>1000</v>
      </c>
      <c r="H347" s="2">
        <v>1000</v>
      </c>
    </row>
    <row r="348" spans="1:256" ht="25.5">
      <c r="A348" s="4" t="s">
        <v>48</v>
      </c>
      <c r="B348" s="5" t="s">
        <v>285</v>
      </c>
      <c r="C348" s="5" t="s">
        <v>279</v>
      </c>
      <c r="D348" s="5" t="s">
        <v>280</v>
      </c>
      <c r="E348" s="5" t="s">
        <v>40</v>
      </c>
      <c r="F348" s="5"/>
      <c r="G348" s="6">
        <f t="shared" ref="G348:H349" si="91">G349</f>
        <v>2000</v>
      </c>
      <c r="H348" s="6">
        <f t="shared" si="91"/>
        <v>2000</v>
      </c>
    </row>
    <row r="349" spans="1:256" ht="25.5">
      <c r="A349" s="4" t="s">
        <v>136</v>
      </c>
      <c r="B349" s="5" t="s">
        <v>285</v>
      </c>
      <c r="C349" s="5" t="s">
        <v>279</v>
      </c>
      <c r="D349" s="5" t="s">
        <v>280</v>
      </c>
      <c r="E349" s="5" t="s">
        <v>41</v>
      </c>
      <c r="F349" s="5"/>
      <c r="G349" s="6">
        <f t="shared" si="91"/>
        <v>2000</v>
      </c>
      <c r="H349" s="6">
        <f t="shared" si="91"/>
        <v>2000</v>
      </c>
    </row>
    <row r="350" spans="1:256" ht="51">
      <c r="A350" s="1" t="s">
        <v>84</v>
      </c>
      <c r="B350" s="7" t="s">
        <v>285</v>
      </c>
      <c r="C350" s="7" t="s">
        <v>279</v>
      </c>
      <c r="D350" s="7" t="s">
        <v>280</v>
      </c>
      <c r="E350" s="7" t="s">
        <v>41</v>
      </c>
      <c r="F350" s="7" t="s">
        <v>83</v>
      </c>
      <c r="G350" s="2">
        <v>2000</v>
      </c>
      <c r="H350" s="2">
        <v>2000</v>
      </c>
    </row>
    <row r="351" spans="1:256" ht="25.5">
      <c r="A351" s="4" t="s">
        <v>49</v>
      </c>
      <c r="B351" s="5" t="s">
        <v>285</v>
      </c>
      <c r="C351" s="5" t="s">
        <v>279</v>
      </c>
      <c r="D351" s="5" t="s">
        <v>280</v>
      </c>
      <c r="E351" s="5" t="s">
        <v>138</v>
      </c>
      <c r="F351" s="5"/>
      <c r="G351" s="6">
        <f t="shared" ref="G351:H352" si="92">G352</f>
        <v>1000</v>
      </c>
      <c r="H351" s="6">
        <f t="shared" si="92"/>
        <v>1000</v>
      </c>
    </row>
    <row r="352" spans="1:256" s="14" customFormat="1" ht="25.5">
      <c r="A352" s="4" t="s">
        <v>50</v>
      </c>
      <c r="B352" s="5" t="s">
        <v>285</v>
      </c>
      <c r="C352" s="5" t="s">
        <v>279</v>
      </c>
      <c r="D352" s="5" t="s">
        <v>280</v>
      </c>
      <c r="E352" s="5" t="s">
        <v>140</v>
      </c>
      <c r="F352" s="5"/>
      <c r="G352" s="6">
        <f t="shared" si="92"/>
        <v>1000</v>
      </c>
      <c r="H352" s="6">
        <f t="shared" si="92"/>
        <v>1000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ht="51">
      <c r="A353" s="1" t="s">
        <v>84</v>
      </c>
      <c r="B353" s="7" t="s">
        <v>285</v>
      </c>
      <c r="C353" s="7" t="s">
        <v>279</v>
      </c>
      <c r="D353" s="7" t="s">
        <v>280</v>
      </c>
      <c r="E353" s="7" t="s">
        <v>140</v>
      </c>
      <c r="F353" s="7" t="s">
        <v>83</v>
      </c>
      <c r="G353" s="2">
        <v>1000</v>
      </c>
      <c r="H353" s="2">
        <v>1000</v>
      </c>
    </row>
    <row r="354" spans="1:256">
      <c r="A354" s="15" t="s">
        <v>321</v>
      </c>
      <c r="B354" s="5" t="s">
        <v>285</v>
      </c>
      <c r="C354" s="5" t="s">
        <v>302</v>
      </c>
      <c r="D354" s="5" t="s">
        <v>269</v>
      </c>
      <c r="E354" s="5"/>
      <c r="F354" s="5"/>
      <c r="G354" s="6">
        <f t="shared" ref="G354:H358" si="93">G355</f>
        <v>0</v>
      </c>
      <c r="H354" s="6">
        <f t="shared" si="93"/>
        <v>0</v>
      </c>
    </row>
    <row r="355" spans="1:256">
      <c r="A355" s="15" t="s">
        <v>322</v>
      </c>
      <c r="B355" s="5" t="s">
        <v>285</v>
      </c>
      <c r="C355" s="5" t="s">
        <v>302</v>
      </c>
      <c r="D355" s="5" t="s">
        <v>271</v>
      </c>
      <c r="E355" s="5"/>
      <c r="F355" s="5"/>
      <c r="G355" s="6">
        <f t="shared" si="93"/>
        <v>0</v>
      </c>
      <c r="H355" s="6">
        <f t="shared" si="93"/>
        <v>0</v>
      </c>
    </row>
    <row r="356" spans="1:256" ht="25.5">
      <c r="A356" s="4" t="s">
        <v>118</v>
      </c>
      <c r="B356" s="5" t="s">
        <v>285</v>
      </c>
      <c r="C356" s="5" t="s">
        <v>302</v>
      </c>
      <c r="D356" s="5" t="s">
        <v>271</v>
      </c>
      <c r="E356" s="5" t="s">
        <v>36</v>
      </c>
      <c r="F356" s="5"/>
      <c r="G356" s="6">
        <f t="shared" si="93"/>
        <v>0</v>
      </c>
      <c r="H356" s="6">
        <f t="shared" si="93"/>
        <v>0</v>
      </c>
    </row>
    <row r="357" spans="1:256" ht="25.5">
      <c r="A357" s="4" t="s">
        <v>143</v>
      </c>
      <c r="B357" s="5" t="s">
        <v>285</v>
      </c>
      <c r="C357" s="5" t="s">
        <v>302</v>
      </c>
      <c r="D357" s="5" t="s">
        <v>271</v>
      </c>
      <c r="E357" s="5" t="s">
        <v>144</v>
      </c>
      <c r="F357" s="5"/>
      <c r="G357" s="6">
        <f t="shared" si="93"/>
        <v>0</v>
      </c>
      <c r="H357" s="6">
        <f t="shared" si="93"/>
        <v>0</v>
      </c>
    </row>
    <row r="358" spans="1:256" ht="25.5">
      <c r="A358" s="4" t="s">
        <v>42</v>
      </c>
      <c r="B358" s="5" t="s">
        <v>285</v>
      </c>
      <c r="C358" s="5" t="s">
        <v>302</v>
      </c>
      <c r="D358" s="5" t="s">
        <v>271</v>
      </c>
      <c r="E358" s="5" t="s">
        <v>150</v>
      </c>
      <c r="F358" s="5"/>
      <c r="G358" s="6">
        <f t="shared" si="93"/>
        <v>0</v>
      </c>
      <c r="H358" s="6">
        <f t="shared" si="93"/>
        <v>0</v>
      </c>
    </row>
    <row r="359" spans="1:256" ht="56.25">
      <c r="A359" s="3" t="s">
        <v>127</v>
      </c>
      <c r="B359" s="30" t="s">
        <v>285</v>
      </c>
      <c r="C359" s="30" t="s">
        <v>302</v>
      </c>
      <c r="D359" s="30" t="s">
        <v>271</v>
      </c>
      <c r="E359" s="5" t="s">
        <v>151</v>
      </c>
      <c r="F359" s="5"/>
      <c r="G359" s="6">
        <f t="shared" ref="G359:H359" si="94">G360</f>
        <v>0</v>
      </c>
      <c r="H359" s="6">
        <f t="shared" si="94"/>
        <v>0</v>
      </c>
    </row>
    <row r="360" spans="1:256" ht="25.5">
      <c r="A360" s="1" t="s">
        <v>86</v>
      </c>
      <c r="B360" s="7" t="s">
        <v>285</v>
      </c>
      <c r="C360" s="7" t="s">
        <v>302</v>
      </c>
      <c r="D360" s="7" t="s">
        <v>271</v>
      </c>
      <c r="E360" s="7" t="s">
        <v>151</v>
      </c>
      <c r="F360" s="7" t="s">
        <v>85</v>
      </c>
      <c r="G360" s="2">
        <v>0</v>
      </c>
      <c r="H360" s="2">
        <v>0</v>
      </c>
    </row>
    <row r="361" spans="1:256" ht="25.5">
      <c r="A361" s="4" t="s">
        <v>281</v>
      </c>
      <c r="B361" s="5" t="s">
        <v>267</v>
      </c>
      <c r="C361" s="5"/>
      <c r="D361" s="5"/>
      <c r="E361" s="5"/>
      <c r="F361" s="5"/>
      <c r="G361" s="6">
        <f>G362+G429</f>
        <v>237723650</v>
      </c>
      <c r="H361" s="6">
        <f>H362+H429</f>
        <v>240356650</v>
      </c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  <c r="IT361" s="14"/>
      <c r="IU361" s="14"/>
      <c r="IV361" s="14"/>
    </row>
    <row r="362" spans="1:256">
      <c r="A362" s="21" t="s">
        <v>266</v>
      </c>
      <c r="B362" s="5" t="s">
        <v>267</v>
      </c>
      <c r="C362" s="5" t="s">
        <v>268</v>
      </c>
      <c r="D362" s="5" t="s">
        <v>269</v>
      </c>
      <c r="E362" s="5"/>
      <c r="F362" s="5"/>
      <c r="G362" s="6">
        <f>G363+G374+G391+G408+G398</f>
        <v>236428550</v>
      </c>
      <c r="H362" s="6">
        <f>H363+H374+H391+H408+H398</f>
        <v>239061550</v>
      </c>
    </row>
    <row r="363" spans="1:256">
      <c r="A363" s="15" t="s">
        <v>270</v>
      </c>
      <c r="B363" s="5" t="s">
        <v>267</v>
      </c>
      <c r="C363" s="5" t="s">
        <v>268</v>
      </c>
      <c r="D363" s="5" t="s">
        <v>271</v>
      </c>
      <c r="E363" s="5"/>
      <c r="F363" s="5"/>
      <c r="G363" s="6">
        <f t="shared" ref="G363:H364" si="95">G364</f>
        <v>53631400</v>
      </c>
      <c r="H363" s="6">
        <f t="shared" si="95"/>
        <v>53708400</v>
      </c>
    </row>
    <row r="364" spans="1:256" ht="25.5">
      <c r="A364" s="15" t="s">
        <v>126</v>
      </c>
      <c r="B364" s="5" t="s">
        <v>267</v>
      </c>
      <c r="C364" s="5" t="s">
        <v>268</v>
      </c>
      <c r="D364" s="5" t="s">
        <v>271</v>
      </c>
      <c r="E364" s="5" t="s">
        <v>2</v>
      </c>
      <c r="F364" s="5"/>
      <c r="G364" s="6">
        <f t="shared" si="95"/>
        <v>53631400</v>
      </c>
      <c r="H364" s="6">
        <f t="shared" si="95"/>
        <v>53708400</v>
      </c>
    </row>
    <row r="365" spans="1:256">
      <c r="A365" s="4" t="s">
        <v>4</v>
      </c>
      <c r="B365" s="5" t="s">
        <v>267</v>
      </c>
      <c r="C365" s="5" t="s">
        <v>268</v>
      </c>
      <c r="D365" s="5" t="s">
        <v>271</v>
      </c>
      <c r="E365" s="5" t="s">
        <v>3</v>
      </c>
      <c r="F365" s="5"/>
      <c r="G365" s="6">
        <f>G366+G370</f>
        <v>53631400</v>
      </c>
      <c r="H365" s="6">
        <f>H366+H370</f>
        <v>53708400</v>
      </c>
    </row>
    <row r="366" spans="1:256" ht="38.25">
      <c r="A366" s="4" t="s">
        <v>98</v>
      </c>
      <c r="B366" s="5" t="s">
        <v>267</v>
      </c>
      <c r="C366" s="5" t="s">
        <v>268</v>
      </c>
      <c r="D366" s="5" t="s">
        <v>271</v>
      </c>
      <c r="E366" s="5" t="s">
        <v>5</v>
      </c>
      <c r="F366" s="5"/>
      <c r="G366" s="6">
        <f t="shared" ref="G366:H366" si="96">G367</f>
        <v>41718400</v>
      </c>
      <c r="H366" s="6">
        <f t="shared" si="96"/>
        <v>41718400</v>
      </c>
    </row>
    <row r="367" spans="1:256" ht="38.25">
      <c r="A367" s="4" t="s">
        <v>117</v>
      </c>
      <c r="B367" s="5" t="s">
        <v>267</v>
      </c>
      <c r="C367" s="5" t="s">
        <v>268</v>
      </c>
      <c r="D367" s="5" t="s">
        <v>271</v>
      </c>
      <c r="E367" s="5" t="s">
        <v>6</v>
      </c>
      <c r="F367" s="5"/>
      <c r="G367" s="6">
        <f>G368+G369</f>
        <v>41718400</v>
      </c>
      <c r="H367" s="6">
        <f>H368+H369</f>
        <v>41718400</v>
      </c>
    </row>
    <row r="368" spans="1:256" ht="51">
      <c r="A368" s="1" t="s">
        <v>84</v>
      </c>
      <c r="B368" s="7" t="s">
        <v>267</v>
      </c>
      <c r="C368" s="7" t="s">
        <v>268</v>
      </c>
      <c r="D368" s="7" t="s">
        <v>271</v>
      </c>
      <c r="E368" s="7" t="s">
        <v>6</v>
      </c>
      <c r="F368" s="7" t="s">
        <v>83</v>
      </c>
      <c r="G368" s="2">
        <v>41514400</v>
      </c>
      <c r="H368" s="2">
        <v>41514400</v>
      </c>
    </row>
    <row r="369" spans="1:256" ht="25.5">
      <c r="A369" s="1" t="s">
        <v>86</v>
      </c>
      <c r="B369" s="7" t="s">
        <v>267</v>
      </c>
      <c r="C369" s="7" t="s">
        <v>268</v>
      </c>
      <c r="D369" s="7" t="s">
        <v>271</v>
      </c>
      <c r="E369" s="7" t="s">
        <v>6</v>
      </c>
      <c r="F369" s="7" t="s">
        <v>85</v>
      </c>
      <c r="G369" s="2">
        <v>204000</v>
      </c>
      <c r="H369" s="2">
        <v>204000</v>
      </c>
    </row>
    <row r="370" spans="1:256" ht="25.5">
      <c r="A370" s="4" t="s">
        <v>99</v>
      </c>
      <c r="B370" s="5" t="s">
        <v>267</v>
      </c>
      <c r="C370" s="5" t="s">
        <v>268</v>
      </c>
      <c r="D370" s="5" t="s">
        <v>271</v>
      </c>
      <c r="E370" s="5" t="s">
        <v>7</v>
      </c>
      <c r="F370" s="5"/>
      <c r="G370" s="6">
        <f>SUM(G371:G373)</f>
        <v>11913000</v>
      </c>
      <c r="H370" s="6">
        <f>SUM(H371:H373)</f>
        <v>11990000</v>
      </c>
    </row>
    <row r="371" spans="1:256" ht="51">
      <c r="A371" s="1" t="s">
        <v>84</v>
      </c>
      <c r="B371" s="7" t="s">
        <v>267</v>
      </c>
      <c r="C371" s="7" t="s">
        <v>268</v>
      </c>
      <c r="D371" s="7" t="s">
        <v>271</v>
      </c>
      <c r="E371" s="7" t="s">
        <v>7</v>
      </c>
      <c r="F371" s="7" t="s">
        <v>83</v>
      </c>
      <c r="G371" s="2">
        <v>1748000</v>
      </c>
      <c r="H371" s="2">
        <v>1744000</v>
      </c>
    </row>
    <row r="372" spans="1:256" ht="25.5">
      <c r="A372" s="1" t="s">
        <v>86</v>
      </c>
      <c r="B372" s="7" t="s">
        <v>267</v>
      </c>
      <c r="C372" s="7" t="s">
        <v>268</v>
      </c>
      <c r="D372" s="7" t="s">
        <v>271</v>
      </c>
      <c r="E372" s="7" t="s">
        <v>7</v>
      </c>
      <c r="F372" s="7" t="s">
        <v>85</v>
      </c>
      <c r="G372" s="2">
        <v>9984000</v>
      </c>
      <c r="H372" s="2">
        <v>10065000</v>
      </c>
    </row>
    <row r="373" spans="1:256">
      <c r="A373" s="1" t="s">
        <v>93</v>
      </c>
      <c r="B373" s="7" t="s">
        <v>267</v>
      </c>
      <c r="C373" s="7" t="s">
        <v>268</v>
      </c>
      <c r="D373" s="7" t="s">
        <v>271</v>
      </c>
      <c r="E373" s="7" t="s">
        <v>7</v>
      </c>
      <c r="F373" s="7" t="s">
        <v>92</v>
      </c>
      <c r="G373" s="2">
        <v>181000</v>
      </c>
      <c r="H373" s="2">
        <v>181000</v>
      </c>
    </row>
    <row r="374" spans="1:256" ht="13.5">
      <c r="A374" s="9" t="s">
        <v>272</v>
      </c>
      <c r="B374" s="10" t="s">
        <v>267</v>
      </c>
      <c r="C374" s="10" t="s">
        <v>268</v>
      </c>
      <c r="D374" s="10" t="s">
        <v>276</v>
      </c>
      <c r="E374" s="10"/>
      <c r="F374" s="10"/>
      <c r="G374" s="11">
        <f t="shared" ref="G374:H375" si="97">G375</f>
        <v>145899150</v>
      </c>
      <c r="H374" s="11">
        <f t="shared" si="97"/>
        <v>147496150</v>
      </c>
    </row>
    <row r="375" spans="1:256" ht="25.5">
      <c r="A375" s="15" t="s">
        <v>126</v>
      </c>
      <c r="B375" s="5" t="s">
        <v>267</v>
      </c>
      <c r="C375" s="5" t="s">
        <v>268</v>
      </c>
      <c r="D375" s="5" t="s">
        <v>276</v>
      </c>
      <c r="E375" s="5" t="s">
        <v>2</v>
      </c>
      <c r="F375" s="5"/>
      <c r="G375" s="6">
        <f t="shared" si="97"/>
        <v>145899150</v>
      </c>
      <c r="H375" s="6">
        <f t="shared" si="97"/>
        <v>147496150</v>
      </c>
    </row>
    <row r="376" spans="1:256">
      <c r="A376" s="4" t="s">
        <v>9</v>
      </c>
      <c r="B376" s="5" t="s">
        <v>267</v>
      </c>
      <c r="C376" s="5" t="s">
        <v>268</v>
      </c>
      <c r="D376" s="5" t="s">
        <v>276</v>
      </c>
      <c r="E376" s="5" t="s">
        <v>8</v>
      </c>
      <c r="F376" s="5"/>
      <c r="G376" s="6">
        <f>G377+G381+G387+G389</f>
        <v>145899150</v>
      </c>
      <c r="H376" s="6">
        <f>H377+H381+H387+H389</f>
        <v>147496150</v>
      </c>
    </row>
    <row r="377" spans="1:256" ht="38.25">
      <c r="A377" s="4" t="s">
        <v>97</v>
      </c>
      <c r="B377" s="5" t="s">
        <v>267</v>
      </c>
      <c r="C377" s="5" t="s">
        <v>268</v>
      </c>
      <c r="D377" s="5" t="s">
        <v>276</v>
      </c>
      <c r="E377" s="5" t="s">
        <v>10</v>
      </c>
      <c r="F377" s="5"/>
      <c r="G377" s="6">
        <f t="shared" ref="G377:H377" si="98">G378</f>
        <v>116371000</v>
      </c>
      <c r="H377" s="6">
        <f t="shared" si="98"/>
        <v>116371000</v>
      </c>
    </row>
    <row r="378" spans="1:256" ht="76.5">
      <c r="A378" s="12" t="s">
        <v>12</v>
      </c>
      <c r="B378" s="16" t="s">
        <v>267</v>
      </c>
      <c r="C378" s="16" t="s">
        <v>268</v>
      </c>
      <c r="D378" s="16" t="s">
        <v>276</v>
      </c>
      <c r="E378" s="5" t="s">
        <v>11</v>
      </c>
      <c r="F378" s="5"/>
      <c r="G378" s="6">
        <f>SUM(G379:G380)</f>
        <v>116371000</v>
      </c>
      <c r="H378" s="6">
        <f>SUM(H379:H380)</f>
        <v>116371000</v>
      </c>
    </row>
    <row r="379" spans="1:256" ht="51">
      <c r="A379" s="1" t="s">
        <v>84</v>
      </c>
      <c r="B379" s="7" t="s">
        <v>267</v>
      </c>
      <c r="C379" s="7" t="s">
        <v>268</v>
      </c>
      <c r="D379" s="7" t="s">
        <v>276</v>
      </c>
      <c r="E379" s="7" t="s">
        <v>11</v>
      </c>
      <c r="F379" s="7" t="s">
        <v>83</v>
      </c>
      <c r="G379" s="2">
        <v>114651000</v>
      </c>
      <c r="H379" s="2">
        <v>114651000</v>
      </c>
    </row>
    <row r="380" spans="1:256" ht="25.5">
      <c r="A380" s="1" t="s">
        <v>86</v>
      </c>
      <c r="B380" s="7" t="s">
        <v>267</v>
      </c>
      <c r="C380" s="7" t="s">
        <v>268</v>
      </c>
      <c r="D380" s="7" t="s">
        <v>276</v>
      </c>
      <c r="E380" s="7" t="s">
        <v>11</v>
      </c>
      <c r="F380" s="7" t="s">
        <v>85</v>
      </c>
      <c r="G380" s="2">
        <v>1720000</v>
      </c>
      <c r="H380" s="2">
        <v>1720000</v>
      </c>
    </row>
    <row r="381" spans="1:256" ht="38.25">
      <c r="A381" s="4" t="s">
        <v>100</v>
      </c>
      <c r="B381" s="5" t="s">
        <v>267</v>
      </c>
      <c r="C381" s="5" t="s">
        <v>268</v>
      </c>
      <c r="D381" s="5" t="s">
        <v>276</v>
      </c>
      <c r="E381" s="5" t="s">
        <v>15</v>
      </c>
      <c r="F381" s="5"/>
      <c r="G381" s="6">
        <f t="shared" ref="G381:H381" si="99">G382</f>
        <v>29295000</v>
      </c>
      <c r="H381" s="6">
        <f t="shared" si="99"/>
        <v>30892000</v>
      </c>
    </row>
    <row r="382" spans="1:256" s="14" customFormat="1" ht="38.25">
      <c r="A382" s="4" t="s">
        <v>100</v>
      </c>
      <c r="B382" s="5" t="s">
        <v>267</v>
      </c>
      <c r="C382" s="5" t="s">
        <v>268</v>
      </c>
      <c r="D382" s="5" t="s">
        <v>276</v>
      </c>
      <c r="E382" s="5" t="s">
        <v>15</v>
      </c>
      <c r="F382" s="5"/>
      <c r="G382" s="6">
        <f>SUM(G383:G386)</f>
        <v>29295000</v>
      </c>
      <c r="H382" s="6">
        <f>SUM(H383:H386)</f>
        <v>30892000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s="14" customFormat="1" ht="51">
      <c r="A383" s="1" t="s">
        <v>84</v>
      </c>
      <c r="B383" s="7" t="s">
        <v>267</v>
      </c>
      <c r="C383" s="7" t="s">
        <v>268</v>
      </c>
      <c r="D383" s="7" t="s">
        <v>276</v>
      </c>
      <c r="E383" s="7" t="s">
        <v>15</v>
      </c>
      <c r="F383" s="7" t="s">
        <v>83</v>
      </c>
      <c r="G383" s="2">
        <f>8880000-1000</f>
        <v>8879000</v>
      </c>
      <c r="H383" s="2">
        <f>9930000-1000</f>
        <v>9929000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ht="25.5">
      <c r="A384" s="1" t="s">
        <v>86</v>
      </c>
      <c r="B384" s="7" t="s">
        <v>267</v>
      </c>
      <c r="C384" s="7" t="s">
        <v>268</v>
      </c>
      <c r="D384" s="7" t="s">
        <v>276</v>
      </c>
      <c r="E384" s="7" t="s">
        <v>15</v>
      </c>
      <c r="F384" s="7" t="s">
        <v>85</v>
      </c>
      <c r="G384" s="2">
        <f>20032000</f>
        <v>20032000</v>
      </c>
      <c r="H384" s="2">
        <f>20579000</f>
        <v>20579000</v>
      </c>
    </row>
    <row r="385" spans="1:256">
      <c r="A385" s="1" t="s">
        <v>88</v>
      </c>
      <c r="B385" s="7" t="s">
        <v>267</v>
      </c>
      <c r="C385" s="7" t="s">
        <v>268</v>
      </c>
      <c r="D385" s="7" t="s">
        <v>276</v>
      </c>
      <c r="E385" s="7" t="s">
        <v>15</v>
      </c>
      <c r="F385" s="7" t="s">
        <v>87</v>
      </c>
      <c r="G385" s="2">
        <v>0</v>
      </c>
      <c r="H385" s="2">
        <v>0</v>
      </c>
    </row>
    <row r="386" spans="1:256">
      <c r="A386" s="1" t="s">
        <v>93</v>
      </c>
      <c r="B386" s="7" t="s">
        <v>267</v>
      </c>
      <c r="C386" s="7" t="s">
        <v>268</v>
      </c>
      <c r="D386" s="7" t="s">
        <v>276</v>
      </c>
      <c r="E386" s="7" t="s">
        <v>15</v>
      </c>
      <c r="F386" s="7" t="s">
        <v>92</v>
      </c>
      <c r="G386" s="2">
        <v>384000</v>
      </c>
      <c r="H386" s="2">
        <v>384000</v>
      </c>
    </row>
    <row r="387" spans="1:256" ht="25.5">
      <c r="A387" s="4" t="s">
        <v>17</v>
      </c>
      <c r="B387" s="5" t="s">
        <v>267</v>
      </c>
      <c r="C387" s="5" t="s">
        <v>268</v>
      </c>
      <c r="D387" s="5" t="s">
        <v>276</v>
      </c>
      <c r="E387" s="5" t="s">
        <v>16</v>
      </c>
      <c r="F387" s="5"/>
      <c r="G387" s="6">
        <f>G388</f>
        <v>20000</v>
      </c>
      <c r="H387" s="6">
        <f>H388</f>
        <v>20000</v>
      </c>
    </row>
    <row r="388" spans="1:256" s="14" customFormat="1" ht="25.5">
      <c r="A388" s="1" t="s">
        <v>86</v>
      </c>
      <c r="B388" s="7" t="s">
        <v>267</v>
      </c>
      <c r="C388" s="7" t="s">
        <v>268</v>
      </c>
      <c r="D388" s="7" t="s">
        <v>276</v>
      </c>
      <c r="E388" s="7" t="s">
        <v>16</v>
      </c>
      <c r="F388" s="7" t="s">
        <v>85</v>
      </c>
      <c r="G388" s="2">
        <v>20000</v>
      </c>
      <c r="H388" s="2">
        <v>20000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s="14" customFormat="1" ht="51">
      <c r="A389" s="4" t="s">
        <v>264</v>
      </c>
      <c r="B389" s="5" t="s">
        <v>267</v>
      </c>
      <c r="C389" s="5" t="s">
        <v>268</v>
      </c>
      <c r="D389" s="5" t="s">
        <v>276</v>
      </c>
      <c r="E389" s="5" t="s">
        <v>265</v>
      </c>
      <c r="F389" s="5"/>
      <c r="G389" s="6">
        <f>G390</f>
        <v>213150</v>
      </c>
      <c r="H389" s="6">
        <f>H390</f>
        <v>213150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ht="25.5">
      <c r="A390" s="1" t="s">
        <v>86</v>
      </c>
      <c r="B390" s="7" t="s">
        <v>267</v>
      </c>
      <c r="C390" s="7" t="s">
        <v>268</v>
      </c>
      <c r="D390" s="7" t="s">
        <v>276</v>
      </c>
      <c r="E390" s="7" t="s">
        <v>265</v>
      </c>
      <c r="F390" s="7" t="s">
        <v>85</v>
      </c>
      <c r="G390" s="2">
        <v>213150</v>
      </c>
      <c r="H390" s="2">
        <v>213150</v>
      </c>
    </row>
    <row r="391" spans="1:256" ht="13.5">
      <c r="A391" s="9" t="s">
        <v>273</v>
      </c>
      <c r="B391" s="10" t="s">
        <v>267</v>
      </c>
      <c r="C391" s="10" t="s">
        <v>268</v>
      </c>
      <c r="D391" s="10" t="s">
        <v>277</v>
      </c>
      <c r="E391" s="10"/>
      <c r="F391" s="10"/>
      <c r="G391" s="11">
        <f t="shared" ref="G391:H392" si="100">G392</f>
        <v>12157000</v>
      </c>
      <c r="H391" s="11">
        <f t="shared" si="100"/>
        <v>12146000</v>
      </c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  <c r="IR391" s="14"/>
      <c r="IS391" s="14"/>
      <c r="IT391" s="14"/>
      <c r="IU391" s="14"/>
      <c r="IV391" s="14"/>
    </row>
    <row r="392" spans="1:256" ht="25.5">
      <c r="A392" s="15" t="s">
        <v>126</v>
      </c>
      <c r="B392" s="5" t="s">
        <v>267</v>
      </c>
      <c r="C392" s="5" t="s">
        <v>268</v>
      </c>
      <c r="D392" s="5" t="s">
        <v>277</v>
      </c>
      <c r="E392" s="5" t="s">
        <v>2</v>
      </c>
      <c r="F392" s="5"/>
      <c r="G392" s="6">
        <f t="shared" si="100"/>
        <v>12157000</v>
      </c>
      <c r="H392" s="6">
        <f t="shared" si="100"/>
        <v>12146000</v>
      </c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  <c r="IR392" s="14"/>
      <c r="IS392" s="14"/>
      <c r="IT392" s="14"/>
      <c r="IU392" s="14"/>
      <c r="IV392" s="14"/>
    </row>
    <row r="393" spans="1:256">
      <c r="A393" s="4" t="s">
        <v>19</v>
      </c>
      <c r="B393" s="5" t="s">
        <v>267</v>
      </c>
      <c r="C393" s="5" t="s">
        <v>268</v>
      </c>
      <c r="D393" s="5" t="s">
        <v>277</v>
      </c>
      <c r="E393" s="5" t="s">
        <v>18</v>
      </c>
      <c r="F393" s="5"/>
      <c r="G393" s="6">
        <f>G394</f>
        <v>12157000</v>
      </c>
      <c r="H393" s="6">
        <f>H394</f>
        <v>12146000</v>
      </c>
    </row>
    <row r="394" spans="1:256" ht="25.5">
      <c r="A394" s="4" t="s">
        <v>101</v>
      </c>
      <c r="B394" s="5" t="s">
        <v>267</v>
      </c>
      <c r="C394" s="5" t="s">
        <v>268</v>
      </c>
      <c r="D394" s="5" t="s">
        <v>277</v>
      </c>
      <c r="E394" s="5" t="s">
        <v>20</v>
      </c>
      <c r="F394" s="5"/>
      <c r="G394" s="6">
        <f>SUM(G395:G397)</f>
        <v>12157000</v>
      </c>
      <c r="H394" s="6">
        <f>SUM(H395:H397)</f>
        <v>12146000</v>
      </c>
    </row>
    <row r="395" spans="1:256" ht="51">
      <c r="A395" s="1" t="s">
        <v>84</v>
      </c>
      <c r="B395" s="7" t="s">
        <v>267</v>
      </c>
      <c r="C395" s="7" t="s">
        <v>268</v>
      </c>
      <c r="D395" s="7" t="s">
        <v>277</v>
      </c>
      <c r="E395" s="7" t="s">
        <v>20</v>
      </c>
      <c r="F395" s="7" t="s">
        <v>83</v>
      </c>
      <c r="G395" s="2">
        <f>11469000-1000</f>
        <v>11468000</v>
      </c>
      <c r="H395" s="2">
        <f>11459000-1000</f>
        <v>11458000</v>
      </c>
    </row>
    <row r="396" spans="1:256" ht="25.5">
      <c r="A396" s="1" t="s">
        <v>86</v>
      </c>
      <c r="B396" s="7" t="s">
        <v>267</v>
      </c>
      <c r="C396" s="7" t="s">
        <v>268</v>
      </c>
      <c r="D396" s="7" t="s">
        <v>277</v>
      </c>
      <c r="E396" s="7" t="s">
        <v>20</v>
      </c>
      <c r="F396" s="7" t="s">
        <v>85</v>
      </c>
      <c r="G396" s="2">
        <v>673000</v>
      </c>
      <c r="H396" s="2">
        <v>673000</v>
      </c>
    </row>
    <row r="397" spans="1:256">
      <c r="A397" s="1" t="s">
        <v>93</v>
      </c>
      <c r="B397" s="7" t="s">
        <v>267</v>
      </c>
      <c r="C397" s="7" t="s">
        <v>268</v>
      </c>
      <c r="D397" s="7" t="s">
        <v>277</v>
      </c>
      <c r="E397" s="7" t="s">
        <v>20</v>
      </c>
      <c r="F397" s="7" t="s">
        <v>92</v>
      </c>
      <c r="G397" s="2">
        <v>16000</v>
      </c>
      <c r="H397" s="2">
        <v>15000</v>
      </c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  <c r="IR397" s="14"/>
      <c r="IS397" s="14"/>
      <c r="IT397" s="14"/>
      <c r="IU397" s="14"/>
      <c r="IV397" s="14"/>
    </row>
    <row r="398" spans="1:256" ht="13.5">
      <c r="A398" s="9" t="s">
        <v>275</v>
      </c>
      <c r="B398" s="10" t="s">
        <v>267</v>
      </c>
      <c r="C398" s="10" t="s">
        <v>268</v>
      </c>
      <c r="D398" s="10" t="s">
        <v>268</v>
      </c>
      <c r="E398" s="10"/>
      <c r="F398" s="10"/>
      <c r="G398" s="11">
        <f t="shared" ref="G398:H399" si="101">G399</f>
        <v>1827000</v>
      </c>
      <c r="H398" s="11">
        <f t="shared" si="101"/>
        <v>1827000</v>
      </c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  <c r="IR398" s="14"/>
      <c r="IS398" s="14"/>
      <c r="IT398" s="14"/>
      <c r="IU398" s="14"/>
      <c r="IV398" s="14"/>
    </row>
    <row r="399" spans="1:256" ht="25.5">
      <c r="A399" s="15" t="s">
        <v>126</v>
      </c>
      <c r="B399" s="5" t="s">
        <v>267</v>
      </c>
      <c r="C399" s="5" t="s">
        <v>268</v>
      </c>
      <c r="D399" s="5" t="s">
        <v>268</v>
      </c>
      <c r="E399" s="5" t="s">
        <v>2</v>
      </c>
      <c r="F399" s="5"/>
      <c r="G399" s="6">
        <f t="shared" si="101"/>
        <v>1827000</v>
      </c>
      <c r="H399" s="6">
        <f t="shared" si="101"/>
        <v>1827000</v>
      </c>
    </row>
    <row r="400" spans="1:256" ht="25.5">
      <c r="A400" s="4" t="s">
        <v>102</v>
      </c>
      <c r="B400" s="5" t="s">
        <v>267</v>
      </c>
      <c r="C400" s="5" t="s">
        <v>268</v>
      </c>
      <c r="D400" s="5" t="s">
        <v>268</v>
      </c>
      <c r="E400" s="5" t="s">
        <v>21</v>
      </c>
      <c r="F400" s="5"/>
      <c r="G400" s="6">
        <f>G401+G403+G406</f>
        <v>1827000</v>
      </c>
      <c r="H400" s="6">
        <f>H401+H403+H406</f>
        <v>1827000</v>
      </c>
    </row>
    <row r="401" spans="1:8" ht="25.5">
      <c r="A401" s="4" t="s">
        <v>103</v>
      </c>
      <c r="B401" s="5" t="s">
        <v>267</v>
      </c>
      <c r="C401" s="5" t="s">
        <v>268</v>
      </c>
      <c r="D401" s="5" t="s">
        <v>268</v>
      </c>
      <c r="E401" s="5" t="s">
        <v>22</v>
      </c>
      <c r="F401" s="5"/>
      <c r="G401" s="6">
        <f>G402</f>
        <v>105000</v>
      </c>
      <c r="H401" s="6">
        <f>H402</f>
        <v>105000</v>
      </c>
    </row>
    <row r="402" spans="1:8" ht="25.5">
      <c r="A402" s="1" t="s">
        <v>86</v>
      </c>
      <c r="B402" s="7" t="s">
        <v>267</v>
      </c>
      <c r="C402" s="7" t="s">
        <v>268</v>
      </c>
      <c r="D402" s="7" t="s">
        <v>268</v>
      </c>
      <c r="E402" s="7" t="s">
        <v>22</v>
      </c>
      <c r="F402" s="7" t="s">
        <v>85</v>
      </c>
      <c r="G402" s="2">
        <v>105000</v>
      </c>
      <c r="H402" s="2">
        <v>105000</v>
      </c>
    </row>
    <row r="403" spans="1:8" ht="25.5">
      <c r="A403" s="4" t="s">
        <v>24</v>
      </c>
      <c r="B403" s="5" t="s">
        <v>267</v>
      </c>
      <c r="C403" s="5" t="s">
        <v>268</v>
      </c>
      <c r="D403" s="5" t="s">
        <v>268</v>
      </c>
      <c r="E403" s="5" t="s">
        <v>23</v>
      </c>
      <c r="F403" s="5"/>
      <c r="G403" s="6">
        <f>G404+G405</f>
        <v>1617000</v>
      </c>
      <c r="H403" s="6">
        <f>H404+H405</f>
        <v>1617000</v>
      </c>
    </row>
    <row r="404" spans="1:8" ht="51">
      <c r="A404" s="1" t="s">
        <v>84</v>
      </c>
      <c r="B404" s="7" t="s">
        <v>267</v>
      </c>
      <c r="C404" s="7" t="s">
        <v>268</v>
      </c>
      <c r="D404" s="7" t="s">
        <v>268</v>
      </c>
      <c r="E404" s="7" t="s">
        <v>23</v>
      </c>
      <c r="F404" s="7" t="s">
        <v>83</v>
      </c>
      <c r="G404" s="2">
        <v>1400000</v>
      </c>
      <c r="H404" s="2">
        <v>1400000</v>
      </c>
    </row>
    <row r="405" spans="1:8">
      <c r="A405" s="1" t="s">
        <v>88</v>
      </c>
      <c r="B405" s="7" t="s">
        <v>267</v>
      </c>
      <c r="C405" s="7" t="s">
        <v>268</v>
      </c>
      <c r="D405" s="7" t="s">
        <v>268</v>
      </c>
      <c r="E405" s="7" t="s">
        <v>23</v>
      </c>
      <c r="F405" s="7" t="s">
        <v>87</v>
      </c>
      <c r="G405" s="2">
        <v>217000</v>
      </c>
      <c r="H405" s="2">
        <v>217000</v>
      </c>
    </row>
    <row r="406" spans="1:8" ht="25.5">
      <c r="A406" s="4" t="s">
        <v>104</v>
      </c>
      <c r="B406" s="5" t="s">
        <v>267</v>
      </c>
      <c r="C406" s="5" t="s">
        <v>268</v>
      </c>
      <c r="D406" s="5" t="s">
        <v>268</v>
      </c>
      <c r="E406" s="5" t="s">
        <v>25</v>
      </c>
      <c r="F406" s="5"/>
      <c r="G406" s="6">
        <f>G407</f>
        <v>105000</v>
      </c>
      <c r="H406" s="6">
        <f>H407</f>
        <v>105000</v>
      </c>
    </row>
    <row r="407" spans="1:8" ht="25.5">
      <c r="A407" s="1" t="s">
        <v>86</v>
      </c>
      <c r="B407" s="7" t="s">
        <v>267</v>
      </c>
      <c r="C407" s="7" t="s">
        <v>268</v>
      </c>
      <c r="D407" s="7" t="s">
        <v>268</v>
      </c>
      <c r="E407" s="7" t="s">
        <v>105</v>
      </c>
      <c r="F407" s="7" t="s">
        <v>85</v>
      </c>
      <c r="G407" s="2">
        <v>105000</v>
      </c>
      <c r="H407" s="2">
        <v>105000</v>
      </c>
    </row>
    <row r="408" spans="1:8" ht="13.5">
      <c r="A408" s="9" t="s">
        <v>274</v>
      </c>
      <c r="B408" s="10" t="s">
        <v>267</v>
      </c>
      <c r="C408" s="10" t="s">
        <v>268</v>
      </c>
      <c r="D408" s="10" t="s">
        <v>278</v>
      </c>
      <c r="E408" s="10"/>
      <c r="F408" s="10"/>
      <c r="G408" s="11">
        <f t="shared" ref="G408:H409" si="102">G409</f>
        <v>22914000</v>
      </c>
      <c r="H408" s="11">
        <f t="shared" si="102"/>
        <v>23884000</v>
      </c>
    </row>
    <row r="409" spans="1:8" ht="25.5">
      <c r="A409" s="15" t="s">
        <v>126</v>
      </c>
      <c r="B409" s="5" t="s">
        <v>267</v>
      </c>
      <c r="C409" s="5" t="s">
        <v>268</v>
      </c>
      <c r="D409" s="5" t="s">
        <v>278</v>
      </c>
      <c r="E409" s="5" t="s">
        <v>2</v>
      </c>
      <c r="F409" s="5"/>
      <c r="G409" s="6">
        <f t="shared" si="102"/>
        <v>22914000</v>
      </c>
      <c r="H409" s="6">
        <f t="shared" si="102"/>
        <v>23884000</v>
      </c>
    </row>
    <row r="410" spans="1:8" ht="25.5">
      <c r="A410" s="4" t="s">
        <v>27</v>
      </c>
      <c r="B410" s="5" t="s">
        <v>267</v>
      </c>
      <c r="C410" s="5" t="s">
        <v>268</v>
      </c>
      <c r="D410" s="5" t="s">
        <v>278</v>
      </c>
      <c r="E410" s="5" t="s">
        <v>26</v>
      </c>
      <c r="F410" s="5"/>
      <c r="G410" s="6">
        <f>G411+G415+G418+G420+G423+G425</f>
        <v>22914000</v>
      </c>
      <c r="H410" s="6">
        <f>H411+H415+H418+H420+H423+H425</f>
        <v>23884000</v>
      </c>
    </row>
    <row r="411" spans="1:8" ht="25.5">
      <c r="A411" s="4" t="s">
        <v>106</v>
      </c>
      <c r="B411" s="5" t="s">
        <v>267</v>
      </c>
      <c r="C411" s="5" t="s">
        <v>268</v>
      </c>
      <c r="D411" s="5" t="s">
        <v>278</v>
      </c>
      <c r="E411" s="5" t="s">
        <v>28</v>
      </c>
      <c r="F411" s="5"/>
      <c r="G411" s="6">
        <f>SUM(G412:G414)</f>
        <v>21511000</v>
      </c>
      <c r="H411" s="6">
        <f>SUM(H412:H414)</f>
        <v>22780000</v>
      </c>
    </row>
    <row r="412" spans="1:8" ht="51">
      <c r="A412" s="1" t="s">
        <v>84</v>
      </c>
      <c r="B412" s="7" t="s">
        <v>267</v>
      </c>
      <c r="C412" s="7" t="s">
        <v>268</v>
      </c>
      <c r="D412" s="7" t="s">
        <v>278</v>
      </c>
      <c r="E412" s="7" t="s">
        <v>28</v>
      </c>
      <c r="F412" s="7" t="s">
        <v>83</v>
      </c>
      <c r="G412" s="2">
        <v>19094000</v>
      </c>
      <c r="H412" s="2">
        <v>19494000</v>
      </c>
    </row>
    <row r="413" spans="1:8" ht="25.5">
      <c r="A413" s="1" t="s">
        <v>86</v>
      </c>
      <c r="B413" s="7" t="s">
        <v>267</v>
      </c>
      <c r="C413" s="7" t="s">
        <v>268</v>
      </c>
      <c r="D413" s="7" t="s">
        <v>278</v>
      </c>
      <c r="E413" s="7" t="s">
        <v>28</v>
      </c>
      <c r="F413" s="7" t="s">
        <v>85</v>
      </c>
      <c r="G413" s="2">
        <v>2403000</v>
      </c>
      <c r="H413" s="2">
        <v>3272000</v>
      </c>
    </row>
    <row r="414" spans="1:8">
      <c r="A414" s="1" t="s">
        <v>93</v>
      </c>
      <c r="B414" s="7" t="s">
        <v>267</v>
      </c>
      <c r="C414" s="7" t="s">
        <v>268</v>
      </c>
      <c r="D414" s="7" t="s">
        <v>278</v>
      </c>
      <c r="E414" s="7" t="s">
        <v>28</v>
      </c>
      <c r="F414" s="7" t="s">
        <v>92</v>
      </c>
      <c r="G414" s="2">
        <v>14000</v>
      </c>
      <c r="H414" s="2">
        <v>14000</v>
      </c>
    </row>
    <row r="415" spans="1:8">
      <c r="A415" s="4" t="s">
        <v>31</v>
      </c>
      <c r="B415" s="5" t="s">
        <v>267</v>
      </c>
      <c r="C415" s="5" t="s">
        <v>268</v>
      </c>
      <c r="D415" s="5" t="s">
        <v>278</v>
      </c>
      <c r="E415" s="5" t="s">
        <v>29</v>
      </c>
      <c r="F415" s="5"/>
      <c r="G415" s="6">
        <f>SUM(G416:G417)</f>
        <v>156000</v>
      </c>
      <c r="H415" s="6">
        <f>SUM(H416:H417)</f>
        <v>157000</v>
      </c>
    </row>
    <row r="416" spans="1:8" ht="51">
      <c r="A416" s="1" t="s">
        <v>84</v>
      </c>
      <c r="B416" s="7" t="s">
        <v>267</v>
      </c>
      <c r="C416" s="7" t="s">
        <v>268</v>
      </c>
      <c r="D416" s="7" t="s">
        <v>278</v>
      </c>
      <c r="E416" s="7" t="s">
        <v>29</v>
      </c>
      <c r="F416" s="7" t="s">
        <v>83</v>
      </c>
      <c r="G416" s="2">
        <v>56000</v>
      </c>
      <c r="H416" s="2">
        <v>57000</v>
      </c>
    </row>
    <row r="417" spans="1:8">
      <c r="A417" s="1" t="s">
        <v>88</v>
      </c>
      <c r="B417" s="7" t="s">
        <v>267</v>
      </c>
      <c r="C417" s="7" t="s">
        <v>268</v>
      </c>
      <c r="D417" s="7" t="s">
        <v>278</v>
      </c>
      <c r="E417" s="7" t="s">
        <v>29</v>
      </c>
      <c r="F417" s="7" t="s">
        <v>87</v>
      </c>
      <c r="G417" s="2">
        <v>100000</v>
      </c>
      <c r="H417" s="2">
        <v>100000</v>
      </c>
    </row>
    <row r="418" spans="1:8" ht="25.5">
      <c r="A418" s="4" t="s">
        <v>107</v>
      </c>
      <c r="B418" s="5" t="s">
        <v>267</v>
      </c>
      <c r="C418" s="5" t="s">
        <v>268</v>
      </c>
      <c r="D418" s="5" t="s">
        <v>278</v>
      </c>
      <c r="E418" s="5" t="s">
        <v>30</v>
      </c>
      <c r="F418" s="5"/>
      <c r="G418" s="6">
        <f>G419</f>
        <v>112000</v>
      </c>
      <c r="H418" s="6">
        <f>H419</f>
        <v>112000</v>
      </c>
    </row>
    <row r="419" spans="1:8" ht="51">
      <c r="A419" s="1" t="s">
        <v>84</v>
      </c>
      <c r="B419" s="7" t="s">
        <v>267</v>
      </c>
      <c r="C419" s="7" t="s">
        <v>268</v>
      </c>
      <c r="D419" s="7" t="s">
        <v>278</v>
      </c>
      <c r="E419" s="7" t="s">
        <v>30</v>
      </c>
      <c r="F419" s="7" t="s">
        <v>83</v>
      </c>
      <c r="G419" s="2">
        <v>112000</v>
      </c>
      <c r="H419" s="2">
        <v>112000</v>
      </c>
    </row>
    <row r="420" spans="1:8" ht="25.5">
      <c r="A420" s="4" t="s">
        <v>34</v>
      </c>
      <c r="B420" s="5" t="s">
        <v>267</v>
      </c>
      <c r="C420" s="5" t="s">
        <v>268</v>
      </c>
      <c r="D420" s="5" t="s">
        <v>278</v>
      </c>
      <c r="E420" s="5" t="s">
        <v>32</v>
      </c>
      <c r="F420" s="5"/>
      <c r="G420" s="6">
        <f>SUM(G421:G422)</f>
        <v>168000</v>
      </c>
      <c r="H420" s="6">
        <f>SUM(H421:H422)</f>
        <v>168000</v>
      </c>
    </row>
    <row r="421" spans="1:8" ht="51">
      <c r="A421" s="1" t="s">
        <v>84</v>
      </c>
      <c r="B421" s="7" t="s">
        <v>267</v>
      </c>
      <c r="C421" s="7" t="s">
        <v>268</v>
      </c>
      <c r="D421" s="7" t="s">
        <v>278</v>
      </c>
      <c r="E421" s="7" t="s">
        <v>32</v>
      </c>
      <c r="F421" s="7" t="s">
        <v>83</v>
      </c>
      <c r="G421" s="2">
        <v>88000</v>
      </c>
      <c r="H421" s="2">
        <v>88000</v>
      </c>
    </row>
    <row r="422" spans="1:8">
      <c r="A422" s="1" t="s">
        <v>88</v>
      </c>
      <c r="B422" s="7" t="s">
        <v>267</v>
      </c>
      <c r="C422" s="7" t="s">
        <v>268</v>
      </c>
      <c r="D422" s="7" t="s">
        <v>278</v>
      </c>
      <c r="E422" s="7" t="s">
        <v>32</v>
      </c>
      <c r="F422" s="7" t="s">
        <v>87</v>
      </c>
      <c r="G422" s="2">
        <v>80000</v>
      </c>
      <c r="H422" s="2">
        <v>80000</v>
      </c>
    </row>
    <row r="423" spans="1:8" ht="25.5">
      <c r="A423" s="4" t="s">
        <v>108</v>
      </c>
      <c r="B423" s="5" t="s">
        <v>267</v>
      </c>
      <c r="C423" s="5" t="s">
        <v>268</v>
      </c>
      <c r="D423" s="5" t="s">
        <v>278</v>
      </c>
      <c r="E423" s="5" t="s">
        <v>33</v>
      </c>
      <c r="F423" s="5"/>
      <c r="G423" s="6">
        <f>SUM(G424:G424)</f>
        <v>800000</v>
      </c>
      <c r="H423" s="6">
        <f>SUM(H424:H424)</f>
        <v>500000</v>
      </c>
    </row>
    <row r="424" spans="1:8" ht="25.5">
      <c r="A424" s="1" t="s">
        <v>86</v>
      </c>
      <c r="B424" s="7" t="s">
        <v>267</v>
      </c>
      <c r="C424" s="7" t="s">
        <v>268</v>
      </c>
      <c r="D424" s="7" t="s">
        <v>278</v>
      </c>
      <c r="E424" s="7" t="s">
        <v>33</v>
      </c>
      <c r="F424" s="7" t="s">
        <v>85</v>
      </c>
      <c r="G424" s="2">
        <v>800000</v>
      </c>
      <c r="H424" s="2">
        <v>500000</v>
      </c>
    </row>
    <row r="425" spans="1:8" ht="25.5">
      <c r="A425" s="4" t="s">
        <v>17</v>
      </c>
      <c r="B425" s="5" t="s">
        <v>267</v>
      </c>
      <c r="C425" s="5" t="s">
        <v>268</v>
      </c>
      <c r="D425" s="5" t="s">
        <v>278</v>
      </c>
      <c r="E425" s="5" t="s">
        <v>35</v>
      </c>
      <c r="F425" s="5"/>
      <c r="G425" s="6">
        <f>SUM(G426:G428)</f>
        <v>167000</v>
      </c>
      <c r="H425" s="6">
        <f>SUM(H426:H428)</f>
        <v>167000</v>
      </c>
    </row>
    <row r="426" spans="1:8" ht="51">
      <c r="A426" s="1" t="s">
        <v>84</v>
      </c>
      <c r="B426" s="7" t="s">
        <v>267</v>
      </c>
      <c r="C426" s="7" t="s">
        <v>268</v>
      </c>
      <c r="D426" s="7" t="s">
        <v>278</v>
      </c>
      <c r="E426" s="7" t="s">
        <v>35</v>
      </c>
      <c r="F426" s="7" t="s">
        <v>83</v>
      </c>
      <c r="G426" s="2">
        <v>17000</v>
      </c>
      <c r="H426" s="2">
        <v>17000</v>
      </c>
    </row>
    <row r="427" spans="1:8" ht="25.5">
      <c r="A427" s="1" t="s">
        <v>86</v>
      </c>
      <c r="B427" s="7" t="s">
        <v>267</v>
      </c>
      <c r="C427" s="7" t="s">
        <v>268</v>
      </c>
      <c r="D427" s="7" t="s">
        <v>278</v>
      </c>
      <c r="E427" s="7" t="s">
        <v>35</v>
      </c>
      <c r="F427" s="7" t="s">
        <v>85</v>
      </c>
      <c r="G427" s="2">
        <v>140000</v>
      </c>
      <c r="H427" s="2">
        <v>140000</v>
      </c>
    </row>
    <row r="428" spans="1:8">
      <c r="A428" s="1" t="s">
        <v>88</v>
      </c>
      <c r="B428" s="7" t="s">
        <v>267</v>
      </c>
      <c r="C428" s="7" t="s">
        <v>268</v>
      </c>
      <c r="D428" s="7" t="s">
        <v>278</v>
      </c>
      <c r="E428" s="7" t="s">
        <v>35</v>
      </c>
      <c r="F428" s="7" t="s">
        <v>87</v>
      </c>
      <c r="G428" s="2">
        <v>10000</v>
      </c>
      <c r="H428" s="2">
        <v>10000</v>
      </c>
    </row>
    <row r="429" spans="1:8">
      <c r="A429" s="21" t="s">
        <v>282</v>
      </c>
      <c r="B429" s="5" t="s">
        <v>267</v>
      </c>
      <c r="C429" s="5" t="s">
        <v>279</v>
      </c>
      <c r="D429" s="5" t="s">
        <v>269</v>
      </c>
      <c r="E429" s="5"/>
      <c r="F429" s="5"/>
      <c r="G429" s="6">
        <f t="shared" ref="G429:H429" si="103">G431+G436</f>
        <v>1295100</v>
      </c>
      <c r="H429" s="6">
        <f t="shared" si="103"/>
        <v>1295100</v>
      </c>
    </row>
    <row r="430" spans="1:8">
      <c r="A430" s="15" t="s">
        <v>319</v>
      </c>
      <c r="B430" s="5" t="s">
        <v>267</v>
      </c>
      <c r="C430" s="5" t="s">
        <v>279</v>
      </c>
      <c r="D430" s="5" t="s">
        <v>277</v>
      </c>
      <c r="E430" s="5"/>
      <c r="F430" s="5"/>
      <c r="G430" s="6">
        <f t="shared" ref="G430:H433" si="104">G431</f>
        <v>1292100</v>
      </c>
      <c r="H430" s="6">
        <f t="shared" si="104"/>
        <v>1292100</v>
      </c>
    </row>
    <row r="431" spans="1:8" ht="25.5">
      <c r="A431" s="15" t="s">
        <v>126</v>
      </c>
      <c r="B431" s="5" t="s">
        <v>267</v>
      </c>
      <c r="C431" s="5" t="s">
        <v>279</v>
      </c>
      <c r="D431" s="5" t="s">
        <v>277</v>
      </c>
      <c r="E431" s="5" t="s">
        <v>2</v>
      </c>
      <c r="F431" s="5"/>
      <c r="G431" s="6">
        <f t="shared" si="104"/>
        <v>1292100</v>
      </c>
      <c r="H431" s="6">
        <f t="shared" si="104"/>
        <v>1292100</v>
      </c>
    </row>
    <row r="432" spans="1:8">
      <c r="A432" s="4" t="s">
        <v>9</v>
      </c>
      <c r="B432" s="5" t="s">
        <v>267</v>
      </c>
      <c r="C432" s="5" t="s">
        <v>279</v>
      </c>
      <c r="D432" s="5" t="s">
        <v>277</v>
      </c>
      <c r="E432" s="5" t="s">
        <v>8</v>
      </c>
      <c r="F432" s="5"/>
      <c r="G432" s="6">
        <f t="shared" si="104"/>
        <v>1292100</v>
      </c>
      <c r="H432" s="6">
        <f t="shared" si="104"/>
        <v>1292100</v>
      </c>
    </row>
    <row r="433" spans="1:8" ht="38.25">
      <c r="A433" s="4" t="s">
        <v>100</v>
      </c>
      <c r="B433" s="5" t="s">
        <v>267</v>
      </c>
      <c r="C433" s="5" t="s">
        <v>279</v>
      </c>
      <c r="D433" s="5" t="s">
        <v>277</v>
      </c>
      <c r="E433" s="5" t="s">
        <v>15</v>
      </c>
      <c r="F433" s="5"/>
      <c r="G433" s="6">
        <f t="shared" si="104"/>
        <v>1292100</v>
      </c>
      <c r="H433" s="6">
        <f t="shared" si="104"/>
        <v>1292100</v>
      </c>
    </row>
    <row r="434" spans="1:8" ht="38.25">
      <c r="A434" s="4" t="s">
        <v>14</v>
      </c>
      <c r="B434" s="5" t="s">
        <v>267</v>
      </c>
      <c r="C434" s="5" t="s">
        <v>279</v>
      </c>
      <c r="D434" s="5" t="s">
        <v>277</v>
      </c>
      <c r="E434" s="5" t="s">
        <v>13</v>
      </c>
      <c r="F434" s="5"/>
      <c r="G434" s="6">
        <f>G435</f>
        <v>1292100</v>
      </c>
      <c r="H434" s="6">
        <f>H435</f>
        <v>1292100</v>
      </c>
    </row>
    <row r="435" spans="1:8" ht="25.5">
      <c r="A435" s="1" t="s">
        <v>86</v>
      </c>
      <c r="B435" s="7" t="s">
        <v>267</v>
      </c>
      <c r="C435" s="7" t="s">
        <v>279</v>
      </c>
      <c r="D435" s="7" t="s">
        <v>277</v>
      </c>
      <c r="E435" s="7" t="s">
        <v>13</v>
      </c>
      <c r="F435" s="7" t="s">
        <v>85</v>
      </c>
      <c r="G435" s="2">
        <v>1292100</v>
      </c>
      <c r="H435" s="2">
        <v>1292100</v>
      </c>
    </row>
    <row r="436" spans="1:8">
      <c r="A436" s="15" t="s">
        <v>283</v>
      </c>
      <c r="B436" s="5" t="s">
        <v>267</v>
      </c>
      <c r="C436" s="5" t="s">
        <v>279</v>
      </c>
      <c r="D436" s="5" t="s">
        <v>280</v>
      </c>
      <c r="E436" s="5"/>
      <c r="F436" s="5"/>
      <c r="G436" s="6">
        <f t="shared" ref="G436:H436" si="105">G437</f>
        <v>3000</v>
      </c>
      <c r="H436" s="6">
        <f t="shared" si="105"/>
        <v>3000</v>
      </c>
    </row>
    <row r="437" spans="1:8" ht="25.5">
      <c r="A437" s="15" t="s">
        <v>126</v>
      </c>
      <c r="B437" s="5" t="s">
        <v>267</v>
      </c>
      <c r="C437" s="5" t="s">
        <v>279</v>
      </c>
      <c r="D437" s="5" t="s">
        <v>280</v>
      </c>
      <c r="E437" s="5" t="s">
        <v>2</v>
      </c>
      <c r="F437" s="5"/>
      <c r="G437" s="6">
        <f t="shared" ref="G437:H437" si="106">G438+G441+G444</f>
        <v>3000</v>
      </c>
      <c r="H437" s="6">
        <f t="shared" si="106"/>
        <v>3000</v>
      </c>
    </row>
    <row r="438" spans="1:8">
      <c r="A438" s="4" t="s">
        <v>9</v>
      </c>
      <c r="B438" s="5" t="s">
        <v>267</v>
      </c>
      <c r="C438" s="5" t="s">
        <v>279</v>
      </c>
      <c r="D438" s="5" t="s">
        <v>280</v>
      </c>
      <c r="E438" s="5" t="s">
        <v>8</v>
      </c>
      <c r="F438" s="5"/>
      <c r="G438" s="6">
        <f t="shared" ref="G438:H439" si="107">G439</f>
        <v>1000</v>
      </c>
      <c r="H438" s="6">
        <f t="shared" si="107"/>
        <v>1000</v>
      </c>
    </row>
    <row r="439" spans="1:8" ht="38.25">
      <c r="A439" s="4" t="s">
        <v>100</v>
      </c>
      <c r="B439" s="5" t="s">
        <v>267</v>
      </c>
      <c r="C439" s="5" t="s">
        <v>279</v>
      </c>
      <c r="D439" s="5" t="s">
        <v>280</v>
      </c>
      <c r="E439" s="5" t="s">
        <v>15</v>
      </c>
      <c r="F439" s="5"/>
      <c r="G439" s="6">
        <f t="shared" si="107"/>
        <v>1000</v>
      </c>
      <c r="H439" s="6">
        <f t="shared" si="107"/>
        <v>1000</v>
      </c>
    </row>
    <row r="440" spans="1:8" ht="51">
      <c r="A440" s="1" t="s">
        <v>84</v>
      </c>
      <c r="B440" s="7" t="s">
        <v>267</v>
      </c>
      <c r="C440" s="7" t="s">
        <v>279</v>
      </c>
      <c r="D440" s="7" t="s">
        <v>280</v>
      </c>
      <c r="E440" s="7" t="s">
        <v>15</v>
      </c>
      <c r="F440" s="7" t="s">
        <v>83</v>
      </c>
      <c r="G440" s="2">
        <v>1000</v>
      </c>
      <c r="H440" s="2">
        <v>1000</v>
      </c>
    </row>
    <row r="441" spans="1:8">
      <c r="A441" s="4" t="s">
        <v>19</v>
      </c>
      <c r="B441" s="5" t="s">
        <v>267</v>
      </c>
      <c r="C441" s="5" t="s">
        <v>279</v>
      </c>
      <c r="D441" s="5" t="s">
        <v>280</v>
      </c>
      <c r="E441" s="5" t="s">
        <v>18</v>
      </c>
      <c r="F441" s="5"/>
      <c r="G441" s="6">
        <f t="shared" ref="G441:H442" si="108">G442</f>
        <v>1000</v>
      </c>
      <c r="H441" s="6">
        <f t="shared" si="108"/>
        <v>1000</v>
      </c>
    </row>
    <row r="442" spans="1:8" ht="25.5">
      <c r="A442" s="4" t="s">
        <v>101</v>
      </c>
      <c r="B442" s="5" t="s">
        <v>267</v>
      </c>
      <c r="C442" s="5" t="s">
        <v>279</v>
      </c>
      <c r="D442" s="5" t="s">
        <v>280</v>
      </c>
      <c r="E442" s="5" t="s">
        <v>20</v>
      </c>
      <c r="F442" s="5"/>
      <c r="G442" s="6">
        <f t="shared" si="108"/>
        <v>1000</v>
      </c>
      <c r="H442" s="6">
        <f t="shared" si="108"/>
        <v>1000</v>
      </c>
    </row>
    <row r="443" spans="1:8" ht="51">
      <c r="A443" s="1" t="s">
        <v>84</v>
      </c>
      <c r="B443" s="7" t="s">
        <v>267</v>
      </c>
      <c r="C443" s="7" t="s">
        <v>279</v>
      </c>
      <c r="D443" s="7" t="s">
        <v>280</v>
      </c>
      <c r="E443" s="7" t="s">
        <v>20</v>
      </c>
      <c r="F443" s="7" t="s">
        <v>83</v>
      </c>
      <c r="G443" s="2">
        <v>1000</v>
      </c>
      <c r="H443" s="2">
        <v>1000</v>
      </c>
    </row>
    <row r="444" spans="1:8" ht="25.5">
      <c r="A444" s="4" t="s">
        <v>27</v>
      </c>
      <c r="B444" s="5" t="s">
        <v>267</v>
      </c>
      <c r="C444" s="5" t="s">
        <v>279</v>
      </c>
      <c r="D444" s="5" t="s">
        <v>280</v>
      </c>
      <c r="E444" s="5" t="s">
        <v>26</v>
      </c>
      <c r="F444" s="5"/>
      <c r="G444" s="6">
        <f t="shared" ref="G444:H445" si="109">G445</f>
        <v>1000</v>
      </c>
      <c r="H444" s="6">
        <f t="shared" si="109"/>
        <v>1000</v>
      </c>
    </row>
    <row r="445" spans="1:8" ht="25.5">
      <c r="A445" s="4" t="s">
        <v>106</v>
      </c>
      <c r="B445" s="5" t="s">
        <v>267</v>
      </c>
      <c r="C445" s="5" t="s">
        <v>279</v>
      </c>
      <c r="D445" s="5" t="s">
        <v>280</v>
      </c>
      <c r="E445" s="5" t="s">
        <v>28</v>
      </c>
      <c r="F445" s="5"/>
      <c r="G445" s="6">
        <f t="shared" si="109"/>
        <v>1000</v>
      </c>
      <c r="H445" s="6">
        <f t="shared" si="109"/>
        <v>1000</v>
      </c>
    </row>
    <row r="446" spans="1:8">
      <c r="A446" s="1" t="s">
        <v>88</v>
      </c>
      <c r="B446" s="7" t="s">
        <v>267</v>
      </c>
      <c r="C446" s="7" t="s">
        <v>279</v>
      </c>
      <c r="D446" s="7" t="s">
        <v>280</v>
      </c>
      <c r="E446" s="7" t="s">
        <v>28</v>
      </c>
      <c r="F446" s="7" t="s">
        <v>87</v>
      </c>
      <c r="G446" s="2">
        <v>1000</v>
      </c>
      <c r="H446" s="2">
        <v>1000</v>
      </c>
    </row>
    <row r="447" spans="1:8">
      <c r="A447" s="4" t="s">
        <v>326</v>
      </c>
      <c r="B447" s="5"/>
      <c r="C447" s="5"/>
      <c r="D447" s="5"/>
      <c r="E447" s="5"/>
      <c r="F447" s="5"/>
      <c r="G447" s="6">
        <f>G47+G10+G297+G361</f>
        <v>510205219</v>
      </c>
      <c r="H447" s="6">
        <f>H47+H10+H297+H361</f>
        <v>521001664</v>
      </c>
    </row>
    <row r="448" spans="1:8">
      <c r="A448" s="22"/>
      <c r="B448" s="23"/>
      <c r="C448" s="23"/>
      <c r="D448" s="23"/>
      <c r="E448" s="22"/>
      <c r="F448" s="22"/>
      <c r="G448" s="22"/>
      <c r="H448" s="22"/>
    </row>
    <row r="451" spans="7:8">
      <c r="G451" s="25"/>
      <c r="H451" s="25"/>
    </row>
    <row r="452" spans="7:8">
      <c r="G452" s="22"/>
      <c r="H452" s="22"/>
    </row>
    <row r="453" spans="7:8">
      <c r="G453" s="26"/>
      <c r="H453" s="26"/>
    </row>
  </sheetData>
  <mergeCells count="10">
    <mergeCell ref="E8:E9"/>
    <mergeCell ref="F8:F9"/>
    <mergeCell ref="G8:H8"/>
    <mergeCell ref="E1:H1"/>
    <mergeCell ref="C2:H2"/>
    <mergeCell ref="E3:H3"/>
    <mergeCell ref="A5:H5"/>
    <mergeCell ref="A8:A9"/>
    <mergeCell ref="B8:B9"/>
    <mergeCell ref="C8:D9"/>
  </mergeCells>
  <pageMargins left="0.78740157480314965" right="0.39370078740157483" top="0.78740157480314965" bottom="0.78740157480314965" header="0.31496062992125984" footer="0.31496062992125984"/>
  <pageSetup paperSize="9" scale="7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2018-12-06T07:08:12Z</cp:lastPrinted>
  <dcterms:created xsi:type="dcterms:W3CDTF">2018-09-26T03:31:46Z</dcterms:created>
  <dcterms:modified xsi:type="dcterms:W3CDTF">2018-12-21T02:44:40Z</dcterms:modified>
</cp:coreProperties>
</file>