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C10" i="1"/>
  <c r="N13"/>
  <c r="D13" s="1"/>
  <c r="O13"/>
  <c r="E13" s="1"/>
  <c r="E14" s="1"/>
  <c r="E21" s="1"/>
  <c r="P13"/>
  <c r="F13" s="1"/>
  <c r="F14" s="1"/>
  <c r="F21" s="1"/>
  <c r="Q13"/>
  <c r="G13" s="1"/>
  <c r="G14" s="1"/>
  <c r="G21" s="1"/>
  <c r="R13"/>
  <c r="H13" s="1"/>
  <c r="H14" s="1"/>
  <c r="H21" s="1"/>
  <c r="S13"/>
  <c r="I14" s="1"/>
  <c r="I21" s="1"/>
  <c r="K16"/>
  <c r="K18"/>
  <c r="K19"/>
  <c r="D20"/>
  <c r="K20" s="1"/>
  <c r="K22"/>
  <c r="J16"/>
  <c r="J18"/>
  <c r="J19"/>
  <c r="J22"/>
  <c r="Q14"/>
  <c r="R14"/>
  <c r="E20"/>
  <c r="F20"/>
  <c r="J20" s="1"/>
  <c r="G20"/>
  <c r="H20"/>
  <c r="I20"/>
  <c r="H11"/>
  <c r="F11"/>
  <c r="G11"/>
  <c r="D11"/>
  <c r="E11"/>
  <c r="P14" l="1"/>
  <c r="O14"/>
  <c r="S14"/>
  <c r="N14"/>
  <c r="K13"/>
  <c r="D14"/>
  <c r="J13"/>
  <c r="K14" l="1"/>
  <c r="D21"/>
  <c r="J14"/>
  <c r="J21" l="1"/>
  <c r="K21"/>
</calcChain>
</file>

<file path=xl/sharedStrings.xml><?xml version="1.0" encoding="utf-8"?>
<sst xmlns="http://schemas.openxmlformats.org/spreadsheetml/2006/main" count="42" uniqueCount="34">
  <si>
    <t>№</t>
  </si>
  <si>
    <t>Наименование показателей</t>
  </si>
  <si>
    <t>2012 г.</t>
  </si>
  <si>
    <t>2013 г.</t>
  </si>
  <si>
    <t>2014 г.</t>
  </si>
  <si>
    <t>2015 г.</t>
  </si>
  <si>
    <t>2016 г.</t>
  </si>
  <si>
    <t>2017 г.</t>
  </si>
  <si>
    <t>2018 г.</t>
  </si>
  <si>
    <t>Финансово-экономическое обоснование дополнительной потребности бюджетных средств, необходимых для достижения показателя "Динамика примерных (индикативных) значений соотношения средней заработной платы работников учреждений культуры, повышение оплаты труда которых предусмотрено Указом Президента Российской Федерации от 7 мая 2012 года № 597 "О мероприятиях по реализации  государственной социальной политики", и средней заработной платы в субъектах Российской Федерации</t>
  </si>
  <si>
    <t>Средняя заработная плата по субъекту Российской Федерации (прогноз субъекта Российской Федерации), руб.</t>
  </si>
  <si>
    <t>Темп роста к предыдущему году, %</t>
  </si>
  <si>
    <t xml:space="preserve">Размер начислений на фонд оплаты труда, % </t>
  </si>
  <si>
    <t>в том числе:</t>
  </si>
  <si>
    <t>за счет средств консолидированного бюджета из субъекта Российской Федерации, тыс. рублей</t>
  </si>
  <si>
    <t>за счет средств от приносящей доход деятельности, тыс. рублей</t>
  </si>
  <si>
    <t>Итого, объем средств, предусмотренный на повышение оплаты труда, тыс. руб. (стр. 9+10+11+12)</t>
  </si>
  <si>
    <t>Дополнительная потребность в финансовых средствах на повышение оплаты труда ( стр. 8 - 13), тыс. руб.</t>
  </si>
  <si>
    <t>Соотношение объема средств от оптимизации к сумме объема средств, предусмотренного на повышение оплаты труда, % (стр.10/стр.14*100%)</t>
  </si>
  <si>
    <t>включая средства, полученные за счет проведения мероприятий по оптимизации, тыс. руб.</t>
  </si>
  <si>
    <t>Приложение к Плану мероприятий
 ("дорожной карте"), направленных на
 повышение эффективности сферы культуры</t>
  </si>
  <si>
    <t>Среднесписочная численность работников,  чел.</t>
  </si>
  <si>
    <t>Среднемесячная заработная плата работников,  руб.</t>
  </si>
  <si>
    <t>Фонд оплаты труда с начислениями, тыс. руб.</t>
  </si>
  <si>
    <t>Прирост фонда оплаты труда с начислениями к 2012 году, тыс. рублей (фонд оплаты труда стр. 7 по графе соответствующего года – стр. 7 за 2012 г.)</t>
  </si>
  <si>
    <t xml:space="preserve">за счет иных источников (решений), включая корректировку консолидированного бюджета субъекта Российской Федерации на соответствующий год, тыс. рублей </t>
  </si>
  <si>
    <t>2013 г. -2015 г.</t>
  </si>
  <si>
    <t>2013 г. - 2018 г.</t>
  </si>
  <si>
    <t>Муниципальное образование "Катангский район"</t>
  </si>
  <si>
    <t>сеть оптимальна</t>
  </si>
  <si>
    <t>Начальник финансового управления</t>
  </si>
  <si>
    <t>администрации МО "Катангский район"</t>
  </si>
  <si>
    <t>С.А.Светлолобова</t>
  </si>
  <si>
    <t>772497, 1</t>
  </si>
</sst>
</file>

<file path=xl/styles.xml><?xml version="1.0" encoding="utf-8"?>
<styleSheet xmlns="http://schemas.openxmlformats.org/spreadsheetml/2006/main">
  <numFmts count="1">
    <numFmt numFmtId="164" formatCode="0.0"/>
  </numFmts>
  <fonts count="4">
    <font>
      <sz val="11"/>
      <color theme="1"/>
      <name val="Calibri"/>
      <family val="2"/>
      <charset val="204"/>
      <scheme val="minor"/>
    </font>
    <font>
      <sz val="10"/>
      <color indexed="8"/>
      <name val="Times New Roman"/>
      <family val="1"/>
      <charset val="204"/>
    </font>
    <font>
      <sz val="11"/>
      <color indexed="8"/>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164" fontId="2" fillId="0" borderId="1" xfId="0" applyNumberFormat="1" applyFont="1" applyBorder="1" applyAlignment="1">
      <alignment horizontal="center" vertical="center"/>
    </xf>
    <xf numFmtId="164" fontId="0" fillId="0" borderId="0" xfId="0" applyNumberFormat="1"/>
    <xf numFmtId="164" fontId="0" fillId="0" borderId="0" xfId="0" applyNumberForma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vertical="center" wrapText="1"/>
    </xf>
    <xf numFmtId="164" fontId="2" fillId="0" borderId="1" xfId="0" applyNumberFormat="1" applyFont="1" applyBorder="1" applyAlignment="1">
      <alignment horizontal="center" vertical="center" wrapText="1"/>
    </xf>
    <xf numFmtId="0" fontId="3" fillId="0" borderId="0" xfId="0" applyFont="1"/>
    <xf numFmtId="0" fontId="2" fillId="0" borderId="0" xfId="0" applyFont="1" applyAlignment="1">
      <alignment horizontal="center" vertical="center" wrapText="1"/>
    </xf>
    <xf numFmtId="0" fontId="2" fillId="0" borderId="2" xfId="0" applyFont="1" applyBorder="1" applyAlignment="1">
      <alignment horizontal="center"/>
    </xf>
    <xf numFmtId="0" fontId="2" fillId="0" borderId="0" xfId="0" applyFont="1" applyAlignment="1">
      <alignment horizontal="righ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28"/>
  <sheetViews>
    <sheetView tabSelected="1" zoomScale="75" workbookViewId="0">
      <selection activeCell="U17" sqref="U17"/>
    </sheetView>
  </sheetViews>
  <sheetFormatPr defaultRowHeight="15"/>
  <cols>
    <col min="1" max="1" width="5" customWidth="1"/>
    <col min="2" max="2" width="36.140625" customWidth="1"/>
    <col min="3" max="11" width="11.28515625" customWidth="1"/>
    <col min="13" max="19" width="0" hidden="1" customWidth="1"/>
  </cols>
  <sheetData>
    <row r="1" spans="1:19" ht="54" customHeight="1">
      <c r="A1" s="8"/>
      <c r="B1" s="8"/>
      <c r="C1" s="8"/>
      <c r="D1" s="8"/>
      <c r="E1" s="8"/>
      <c r="F1" s="14"/>
      <c r="G1" s="14"/>
      <c r="H1" s="19" t="s">
        <v>20</v>
      </c>
      <c r="I1" s="19"/>
      <c r="J1" s="19"/>
      <c r="K1" s="19"/>
    </row>
    <row r="2" spans="1:19" ht="7.5" customHeight="1">
      <c r="A2" s="8"/>
      <c r="B2" s="8"/>
      <c r="C2" s="8"/>
      <c r="D2" s="8"/>
      <c r="E2" s="8"/>
      <c r="F2" s="8"/>
      <c r="G2" s="8"/>
      <c r="H2" s="8"/>
      <c r="I2" s="8"/>
      <c r="J2" s="8"/>
      <c r="K2" s="8"/>
    </row>
    <row r="3" spans="1:19" ht="63.75" customHeight="1">
      <c r="A3" s="17" t="s">
        <v>9</v>
      </c>
      <c r="B3" s="17"/>
      <c r="C3" s="17"/>
      <c r="D3" s="17"/>
      <c r="E3" s="17"/>
      <c r="F3" s="17"/>
      <c r="G3" s="17"/>
      <c r="H3" s="17"/>
      <c r="I3" s="17"/>
      <c r="J3" s="17"/>
      <c r="K3" s="17"/>
    </row>
    <row r="4" spans="1:19" ht="7.5" customHeight="1">
      <c r="A4" s="12"/>
      <c r="B4" s="12"/>
      <c r="C4" s="12"/>
      <c r="D4" s="12"/>
      <c r="E4" s="12"/>
      <c r="F4" s="12"/>
      <c r="G4" s="12"/>
      <c r="H4" s="12"/>
      <c r="I4" s="12"/>
      <c r="J4" s="12"/>
      <c r="K4" s="12"/>
    </row>
    <row r="5" spans="1:19">
      <c r="A5" s="18" t="s">
        <v>28</v>
      </c>
      <c r="B5" s="18"/>
      <c r="C5" s="18"/>
      <c r="D5" s="18"/>
      <c r="E5" s="18"/>
      <c r="F5" s="18"/>
      <c r="G5" s="18"/>
      <c r="H5" s="18"/>
      <c r="I5" s="18"/>
      <c r="J5" s="18"/>
      <c r="K5" s="18"/>
    </row>
    <row r="6" spans="1:19" ht="30">
      <c r="A6" s="7" t="s">
        <v>0</v>
      </c>
      <c r="B6" s="7" t="s">
        <v>1</v>
      </c>
      <c r="C6" s="7" t="s">
        <v>2</v>
      </c>
      <c r="D6" s="7" t="s">
        <v>3</v>
      </c>
      <c r="E6" s="7" t="s">
        <v>4</v>
      </c>
      <c r="F6" s="7" t="s">
        <v>5</v>
      </c>
      <c r="G6" s="7" t="s">
        <v>6</v>
      </c>
      <c r="H6" s="7" t="s">
        <v>7</v>
      </c>
      <c r="I6" s="7" t="s">
        <v>8</v>
      </c>
      <c r="J6" s="4" t="s">
        <v>26</v>
      </c>
      <c r="K6" s="4" t="s">
        <v>27</v>
      </c>
      <c r="M6" s="7" t="s">
        <v>2</v>
      </c>
      <c r="N6" s="7" t="s">
        <v>3</v>
      </c>
      <c r="O6" s="7" t="s">
        <v>4</v>
      </c>
      <c r="P6" s="7" t="s">
        <v>5</v>
      </c>
      <c r="Q6" s="7" t="s">
        <v>6</v>
      </c>
      <c r="R6" s="7" t="s">
        <v>7</v>
      </c>
      <c r="S6" s="7" t="s">
        <v>8</v>
      </c>
    </row>
    <row r="7" spans="1:19" ht="38.25">
      <c r="A7" s="4">
        <v>1</v>
      </c>
      <c r="B7" s="1" t="s">
        <v>10</v>
      </c>
      <c r="C7" s="9">
        <v>25365</v>
      </c>
      <c r="D7" s="9">
        <v>28876</v>
      </c>
      <c r="E7" s="9">
        <v>31823</v>
      </c>
      <c r="F7" s="9">
        <v>35300</v>
      </c>
      <c r="G7" s="9">
        <v>39239</v>
      </c>
      <c r="H7" s="9">
        <v>44274</v>
      </c>
      <c r="I7" s="9">
        <v>49298</v>
      </c>
      <c r="J7" s="9"/>
      <c r="K7" s="9"/>
    </row>
    <row r="8" spans="1:19">
      <c r="A8" s="4">
        <v>2</v>
      </c>
      <c r="B8" s="1" t="s">
        <v>11</v>
      </c>
      <c r="C8" s="9">
        <v>112</v>
      </c>
      <c r="D8" s="9">
        <v>113.8</v>
      </c>
      <c r="E8" s="9">
        <v>110.2</v>
      </c>
      <c r="F8" s="9">
        <v>110.9</v>
      </c>
      <c r="G8" s="9">
        <v>115.2</v>
      </c>
      <c r="H8" s="9">
        <v>112.8</v>
      </c>
      <c r="I8" s="9">
        <v>111.4</v>
      </c>
      <c r="J8" s="9"/>
      <c r="K8" s="9"/>
    </row>
    <row r="9" spans="1:19" ht="25.5">
      <c r="A9" s="5">
        <v>3</v>
      </c>
      <c r="B9" s="2" t="s">
        <v>21</v>
      </c>
      <c r="C9" s="9">
        <v>76</v>
      </c>
      <c r="D9" s="9">
        <v>51</v>
      </c>
      <c r="E9" s="9">
        <v>51</v>
      </c>
      <c r="F9" s="9">
        <v>51</v>
      </c>
      <c r="G9" s="9">
        <v>51</v>
      </c>
      <c r="H9" s="9">
        <v>51</v>
      </c>
      <c r="I9" s="9">
        <v>51</v>
      </c>
      <c r="J9" s="9"/>
      <c r="K9" s="9"/>
    </row>
    <row r="10" spans="1:19" ht="25.5">
      <c r="A10" s="5">
        <v>4</v>
      </c>
      <c r="B10" s="2" t="s">
        <v>22</v>
      </c>
      <c r="C10" s="9">
        <f>C13/12/1.302/C9*1000</f>
        <v>12071.425202791925</v>
      </c>
      <c r="D10" s="9">
        <v>23822.7</v>
      </c>
      <c r="E10" s="9">
        <v>30372.2</v>
      </c>
      <c r="F10" s="9">
        <v>38259</v>
      </c>
      <c r="G10" s="9">
        <v>47548.4</v>
      </c>
      <c r="H10" s="9">
        <v>59379.199999999997</v>
      </c>
      <c r="I10" s="9" t="s">
        <v>33</v>
      </c>
      <c r="J10" s="9"/>
      <c r="K10" s="9"/>
    </row>
    <row r="11" spans="1:19">
      <c r="A11" s="5">
        <v>5</v>
      </c>
      <c r="B11" s="2" t="s">
        <v>11</v>
      </c>
      <c r="C11" s="9"/>
      <c r="D11" s="9">
        <f t="shared" ref="D11:I11" si="0">D10/C10*100</f>
        <v>197.34786572251798</v>
      </c>
      <c r="E11" s="9">
        <f t="shared" si="0"/>
        <v>127.49268554781783</v>
      </c>
      <c r="F11" s="9">
        <f t="shared" si="0"/>
        <v>125.96716734382099</v>
      </c>
      <c r="G11" s="9">
        <f t="shared" si="0"/>
        <v>124.28030006011659</v>
      </c>
      <c r="H11" s="9">
        <f t="shared" si="0"/>
        <v>124.88159433335295</v>
      </c>
      <c r="I11" s="9">
        <v>122.1</v>
      </c>
      <c r="J11" s="9"/>
      <c r="K11" s="9"/>
    </row>
    <row r="12" spans="1:19" ht="25.5">
      <c r="A12" s="4">
        <v>6</v>
      </c>
      <c r="B12" s="1" t="s">
        <v>12</v>
      </c>
      <c r="C12" s="9">
        <v>30.2</v>
      </c>
      <c r="D12" s="9">
        <v>30.2</v>
      </c>
      <c r="E12" s="9">
        <v>30.2</v>
      </c>
      <c r="F12" s="9">
        <v>30.2</v>
      </c>
      <c r="G12" s="9">
        <v>30.2</v>
      </c>
      <c r="H12" s="9">
        <v>30.2</v>
      </c>
      <c r="I12" s="9">
        <v>30.2</v>
      </c>
      <c r="J12" s="9"/>
      <c r="K12" s="9"/>
    </row>
    <row r="13" spans="1:19" ht="25.5">
      <c r="A13" s="6">
        <v>7</v>
      </c>
      <c r="B13" s="3" t="s">
        <v>23</v>
      </c>
      <c r="C13" s="9">
        <v>14333.9</v>
      </c>
      <c r="D13" s="9">
        <f t="shared" ref="D13:I13" si="1">ROUND(N13,1)</f>
        <v>18982.5</v>
      </c>
      <c r="E13" s="9">
        <f t="shared" si="1"/>
        <v>24201.3</v>
      </c>
      <c r="F13" s="9">
        <f t="shared" si="1"/>
        <v>30485.7</v>
      </c>
      <c r="G13" s="9">
        <f t="shared" si="1"/>
        <v>37887.699999999997</v>
      </c>
      <c r="H13" s="9">
        <f t="shared" si="1"/>
        <v>47314.8</v>
      </c>
      <c r="I13" s="9">
        <v>57767.4</v>
      </c>
      <c r="J13" s="9">
        <f>D13+E13+F13</f>
        <v>73669.5</v>
      </c>
      <c r="K13" s="9">
        <f>SUM(D13:I13)</f>
        <v>216639.4</v>
      </c>
      <c r="M13" s="11"/>
      <c r="N13" s="11">
        <f t="shared" ref="N13:S13" si="2">D9*D10*1.302*12/1000</f>
        <v>18982.499104800001</v>
      </c>
      <c r="O13" s="11">
        <f t="shared" si="2"/>
        <v>24201.297892800001</v>
      </c>
      <c r="P13" s="11">
        <f t="shared" si="2"/>
        <v>30485.689416000001</v>
      </c>
      <c r="Q13" s="11">
        <f t="shared" si="2"/>
        <v>37887.706281599996</v>
      </c>
      <c r="R13" s="11">
        <f t="shared" si="2"/>
        <v>47314.771660799997</v>
      </c>
      <c r="S13" s="11" t="e">
        <f t="shared" si="2"/>
        <v>#VALUE!</v>
      </c>
    </row>
    <row r="14" spans="1:19" ht="51">
      <c r="A14" s="4">
        <v>8</v>
      </c>
      <c r="B14" s="1" t="s">
        <v>24</v>
      </c>
      <c r="C14" s="9"/>
      <c r="D14" s="9">
        <f t="shared" ref="D14:I14" si="3">D13-$C$13</f>
        <v>4648.6000000000004</v>
      </c>
      <c r="E14" s="9">
        <f t="shared" si="3"/>
        <v>9867.4</v>
      </c>
      <c r="F14" s="9">
        <f t="shared" si="3"/>
        <v>16151.800000000001</v>
      </c>
      <c r="G14" s="9">
        <f t="shared" si="3"/>
        <v>23553.799999999996</v>
      </c>
      <c r="H14" s="9">
        <f t="shared" si="3"/>
        <v>32980.9</v>
      </c>
      <c r="I14" s="9">
        <f t="shared" si="3"/>
        <v>43433.5</v>
      </c>
      <c r="J14" s="9">
        <f t="shared" ref="J14:J22" si="4">D14+E14+F14</f>
        <v>30667.800000000003</v>
      </c>
      <c r="K14" s="9">
        <f t="shared" ref="K14:K22" si="5">SUM(D14:I14)</f>
        <v>130636</v>
      </c>
      <c r="M14" s="13"/>
      <c r="N14" s="11">
        <f t="shared" ref="N14:S14" si="6">N13-$M$13</f>
        <v>18982.499104800001</v>
      </c>
      <c r="O14" s="11">
        <f t="shared" si="6"/>
        <v>24201.297892800001</v>
      </c>
      <c r="P14" s="11">
        <f t="shared" si="6"/>
        <v>30485.689416000001</v>
      </c>
      <c r="Q14" s="11">
        <f t="shared" si="6"/>
        <v>37887.706281599996</v>
      </c>
      <c r="R14" s="11">
        <f t="shared" si="6"/>
        <v>47314.771660799997</v>
      </c>
      <c r="S14" s="11" t="e">
        <f t="shared" si="6"/>
        <v>#VALUE!</v>
      </c>
    </row>
    <row r="15" spans="1:19">
      <c r="A15" s="4"/>
      <c r="B15" s="1" t="s">
        <v>13</v>
      </c>
      <c r="C15" s="9"/>
      <c r="D15" s="9"/>
      <c r="E15" s="9"/>
      <c r="F15" s="9"/>
      <c r="G15" s="9"/>
      <c r="H15" s="9"/>
      <c r="I15" s="9"/>
      <c r="J15" s="9"/>
      <c r="K15" s="9"/>
    </row>
    <row r="16" spans="1:19" ht="38.25">
      <c r="A16" s="4">
        <v>9</v>
      </c>
      <c r="B16" s="1" t="s">
        <v>14</v>
      </c>
      <c r="C16" s="9"/>
      <c r="D16" s="9">
        <v>0</v>
      </c>
      <c r="E16" s="9">
        <v>0</v>
      </c>
      <c r="F16" s="9">
        <v>0</v>
      </c>
      <c r="G16" s="9">
        <v>0</v>
      </c>
      <c r="H16" s="9">
        <v>0</v>
      </c>
      <c r="I16" s="9">
        <v>0</v>
      </c>
      <c r="J16" s="9">
        <f t="shared" si="4"/>
        <v>0</v>
      </c>
      <c r="K16" s="9">
        <f t="shared" si="5"/>
        <v>0</v>
      </c>
    </row>
    <row r="17" spans="1:19" ht="45">
      <c r="A17" s="4">
        <v>10</v>
      </c>
      <c r="B17" s="1" t="s">
        <v>19</v>
      </c>
      <c r="C17" s="9"/>
      <c r="D17" s="9">
        <v>0</v>
      </c>
      <c r="E17" s="9">
        <v>0</v>
      </c>
      <c r="F17" s="9">
        <v>0</v>
      </c>
      <c r="G17" s="9">
        <v>0</v>
      </c>
      <c r="H17" s="9">
        <v>0</v>
      </c>
      <c r="I17" s="9">
        <v>0</v>
      </c>
      <c r="J17" s="15" t="s">
        <v>29</v>
      </c>
      <c r="K17" s="9"/>
    </row>
    <row r="18" spans="1:19" ht="25.5">
      <c r="A18" s="4">
        <v>11</v>
      </c>
      <c r="B18" s="1" t="s">
        <v>15</v>
      </c>
      <c r="C18" s="9"/>
      <c r="D18" s="9">
        <v>0</v>
      </c>
      <c r="E18" s="9">
        <v>0</v>
      </c>
      <c r="F18" s="9">
        <v>0</v>
      </c>
      <c r="G18" s="9">
        <v>0</v>
      </c>
      <c r="H18" s="9">
        <v>0</v>
      </c>
      <c r="I18" s="9">
        <v>0</v>
      </c>
      <c r="J18" s="9">
        <f t="shared" si="4"/>
        <v>0</v>
      </c>
      <c r="K18" s="9">
        <f t="shared" si="5"/>
        <v>0</v>
      </c>
    </row>
    <row r="19" spans="1:19" ht="63.75">
      <c r="A19" s="4">
        <v>12</v>
      </c>
      <c r="B19" s="1" t="s">
        <v>25</v>
      </c>
      <c r="C19" s="9"/>
      <c r="D19" s="9">
        <v>0</v>
      </c>
      <c r="E19" s="9">
        <v>0</v>
      </c>
      <c r="F19" s="9">
        <v>0</v>
      </c>
      <c r="G19" s="9">
        <v>0</v>
      </c>
      <c r="H19" s="9">
        <v>0</v>
      </c>
      <c r="I19" s="9">
        <v>0</v>
      </c>
      <c r="J19" s="9">
        <f t="shared" si="4"/>
        <v>0</v>
      </c>
      <c r="K19" s="9">
        <f t="shared" si="5"/>
        <v>0</v>
      </c>
    </row>
    <row r="20" spans="1:19" ht="38.25">
      <c r="A20" s="4">
        <v>13</v>
      </c>
      <c r="B20" s="1" t="s">
        <v>16</v>
      </c>
      <c r="C20" s="9"/>
      <c r="D20" s="9">
        <f t="shared" ref="D20:I20" si="7">SUM(D16:D19)</f>
        <v>0</v>
      </c>
      <c r="E20" s="9">
        <f t="shared" si="7"/>
        <v>0</v>
      </c>
      <c r="F20" s="9">
        <f t="shared" si="7"/>
        <v>0</v>
      </c>
      <c r="G20" s="9">
        <f t="shared" si="7"/>
        <v>0</v>
      </c>
      <c r="H20" s="9">
        <f t="shared" si="7"/>
        <v>0</v>
      </c>
      <c r="I20" s="9">
        <f t="shared" si="7"/>
        <v>0</v>
      </c>
      <c r="J20" s="9">
        <f t="shared" si="4"/>
        <v>0</v>
      </c>
      <c r="K20" s="9">
        <f t="shared" si="5"/>
        <v>0</v>
      </c>
    </row>
    <row r="21" spans="1:19" ht="38.25">
      <c r="A21" s="4">
        <v>14</v>
      </c>
      <c r="B21" s="1" t="s">
        <v>17</v>
      </c>
      <c r="C21" s="9"/>
      <c r="D21" s="9">
        <f t="shared" ref="D21:I21" si="8">D14-D20</f>
        <v>4648.6000000000004</v>
      </c>
      <c r="E21" s="9">
        <f t="shared" si="8"/>
        <v>9867.4</v>
      </c>
      <c r="F21" s="9">
        <f t="shared" si="8"/>
        <v>16151.800000000001</v>
      </c>
      <c r="G21" s="9">
        <f t="shared" si="8"/>
        <v>23553.799999999996</v>
      </c>
      <c r="H21" s="9">
        <f t="shared" si="8"/>
        <v>32980.9</v>
      </c>
      <c r="I21" s="9">
        <f t="shared" si="8"/>
        <v>43433.5</v>
      </c>
      <c r="J21" s="9">
        <f t="shared" si="4"/>
        <v>30667.800000000003</v>
      </c>
      <c r="K21" s="9">
        <f t="shared" si="5"/>
        <v>130636</v>
      </c>
      <c r="N21" s="10"/>
      <c r="O21" s="10"/>
      <c r="P21" s="10"/>
      <c r="Q21" s="10"/>
      <c r="R21" s="10"/>
      <c r="S21" s="10"/>
    </row>
    <row r="22" spans="1:19" ht="51">
      <c r="A22" s="4">
        <v>15</v>
      </c>
      <c r="B22" s="1" t="s">
        <v>18</v>
      </c>
      <c r="C22" s="9"/>
      <c r="D22" s="9">
        <v>0</v>
      </c>
      <c r="E22" s="9">
        <v>0</v>
      </c>
      <c r="F22" s="9">
        <v>0</v>
      </c>
      <c r="G22" s="9">
        <v>0</v>
      </c>
      <c r="H22" s="9">
        <v>0</v>
      </c>
      <c r="I22" s="9">
        <v>0</v>
      </c>
      <c r="J22" s="9">
        <f t="shared" si="4"/>
        <v>0</v>
      </c>
      <c r="K22" s="9">
        <f t="shared" si="5"/>
        <v>0</v>
      </c>
    </row>
    <row r="26" spans="1:19" ht="15.75">
      <c r="B26" s="16" t="s">
        <v>30</v>
      </c>
      <c r="C26" s="16"/>
      <c r="D26" s="16"/>
      <c r="E26" s="16"/>
      <c r="F26" s="16"/>
      <c r="G26" s="16"/>
      <c r="H26" s="16"/>
    </row>
    <row r="27" spans="1:19" ht="15.75">
      <c r="B27" s="16" t="s">
        <v>31</v>
      </c>
      <c r="C27" s="16"/>
      <c r="D27" s="16"/>
      <c r="E27" s="16"/>
      <c r="F27" s="16"/>
      <c r="G27" s="16" t="s">
        <v>32</v>
      </c>
      <c r="H27" s="16"/>
    </row>
    <row r="28" spans="1:19" ht="15.75">
      <c r="B28" s="16"/>
      <c r="C28" s="16"/>
      <c r="D28" s="16"/>
      <c r="E28" s="16"/>
      <c r="F28" s="16"/>
      <c r="G28" s="16"/>
      <c r="H28" s="16"/>
    </row>
  </sheetData>
  <mergeCells count="3">
    <mergeCell ref="A3:K3"/>
    <mergeCell ref="A5:K5"/>
    <mergeCell ref="H1:K1"/>
  </mergeCells>
  <phoneticPr fontId="0" type="noConversion"/>
  <pageMargins left="0.11811023622047245" right="0.11811023622047245" top="0.15748031496062992" bottom="0.15748031496062992" header="0.31496062992125984" footer="0.31496062992125984"/>
  <pageSetup paperSize="9" scale="68"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2013-12-25T07:56:48Z</dcterms:modified>
</cp:coreProperties>
</file>