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filterPrivacy="1" defaultThemeVersion="124226"/>
  <xr:revisionPtr revIDLastSave="0" documentId="13_ncr:1_{7FD3BF96-7206-4CEC-84C0-61D9B9FFBB80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Лист1!$A$3:$M$74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4" i="1" l="1"/>
  <c r="I25" i="1" l="1"/>
  <c r="M29" i="1" l="1"/>
  <c r="L29" i="1"/>
  <c r="K29" i="1"/>
  <c r="J29" i="1"/>
  <c r="I29" i="1"/>
  <c r="M39" i="1" l="1"/>
  <c r="L39" i="1"/>
  <c r="K39" i="1"/>
  <c r="J39" i="1"/>
  <c r="I39" i="1"/>
  <c r="I24" i="1" l="1"/>
  <c r="H24" i="1"/>
  <c r="H16" i="1"/>
  <c r="H21" i="1" l="1"/>
  <c r="M24" i="1" l="1"/>
  <c r="L24" i="1"/>
  <c r="K24" i="1"/>
  <c r="M21" i="1"/>
  <c r="L21" i="1"/>
  <c r="K21" i="1"/>
  <c r="J21" i="1"/>
  <c r="J20" i="1" s="1"/>
  <c r="I21" i="1"/>
  <c r="I20" i="1" s="1"/>
  <c r="M16" i="1"/>
  <c r="L16" i="1"/>
  <c r="K16" i="1"/>
  <c r="J16" i="1"/>
  <c r="I16" i="1"/>
  <c r="K20" i="1" l="1"/>
  <c r="M20" i="1"/>
  <c r="L20" i="1"/>
  <c r="M57" i="1"/>
  <c r="L57" i="1"/>
  <c r="K57" i="1"/>
  <c r="J57" i="1"/>
  <c r="I57" i="1"/>
  <c r="H57" i="1"/>
  <c r="M66" i="1" l="1"/>
  <c r="L66" i="1"/>
  <c r="K66" i="1"/>
  <c r="J66" i="1"/>
  <c r="I66" i="1"/>
  <c r="H66" i="1"/>
  <c r="M62" i="1"/>
  <c r="L62" i="1"/>
  <c r="K62" i="1"/>
  <c r="J62" i="1"/>
  <c r="I62" i="1"/>
  <c r="H62" i="1"/>
  <c r="M54" i="1"/>
  <c r="L54" i="1"/>
  <c r="K54" i="1"/>
  <c r="J54" i="1"/>
  <c r="I54" i="1"/>
  <c r="H54" i="1"/>
  <c r="M49" i="1"/>
  <c r="L49" i="1"/>
  <c r="K49" i="1"/>
  <c r="J49" i="1"/>
  <c r="I49" i="1"/>
  <c r="H49" i="1"/>
  <c r="M43" i="1"/>
  <c r="L43" i="1"/>
  <c r="K43" i="1"/>
  <c r="J43" i="1"/>
  <c r="I43" i="1"/>
  <c r="H43" i="1"/>
  <c r="H39" i="1"/>
  <c r="H29" i="1"/>
  <c r="H20" i="1" s="1"/>
  <c r="M14" i="1"/>
  <c r="M13" i="1" s="1"/>
  <c r="L14" i="1"/>
  <c r="K14" i="1"/>
  <c r="K13" i="1" s="1"/>
  <c r="J14" i="1"/>
  <c r="J13" i="1" s="1"/>
  <c r="I14" i="1"/>
  <c r="I13" i="1" s="1"/>
  <c r="H14" i="1"/>
  <c r="H13" i="1" s="1"/>
  <c r="M47" i="1" l="1"/>
  <c r="L47" i="1"/>
  <c r="I47" i="1"/>
  <c r="I12" i="1" s="1"/>
  <c r="K47" i="1"/>
  <c r="K12" i="1" s="1"/>
  <c r="J47" i="1"/>
  <c r="J12" i="1" s="1"/>
  <c r="H47" i="1"/>
  <c r="H12" i="1" s="1"/>
  <c r="L13" i="1"/>
  <c r="M12" i="1"/>
  <c r="L12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H67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41 МПК
</t>
        </r>
      </text>
    </comment>
    <comment ref="H69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10 конкурс
10 зорница
</t>
        </r>
      </text>
    </comment>
  </commentList>
</comments>
</file>

<file path=xl/sharedStrings.xml><?xml version="1.0" encoding="utf-8"?>
<sst xmlns="http://schemas.openxmlformats.org/spreadsheetml/2006/main" count="255" uniqueCount="92">
  <si>
    <t>Код аналитической программной классификации</t>
  </si>
  <si>
    <t>Наименование муниципальной программы, подпрограммы, основного мероприятия, мероприятия</t>
  </si>
  <si>
    <t>Ответственный исполнитель, соисполнитель</t>
  </si>
  <si>
    <t>МП</t>
  </si>
  <si>
    <t>Пп</t>
  </si>
  <si>
    <t>ОМ</t>
  </si>
  <si>
    <t>М</t>
  </si>
  <si>
    <t>И</t>
  </si>
  <si>
    <t>Всего</t>
  </si>
  <si>
    <t>Дошкольное  образование</t>
  </si>
  <si>
    <t>МОО</t>
  </si>
  <si>
    <t>Сохранение и укрепление здоровья учащихся, создание условия для формирования ЗОЖ</t>
  </si>
  <si>
    <t>Расходы бюджета муниципального образования, тыс.рублей</t>
  </si>
  <si>
    <t>1</t>
  </si>
  <si>
    <t>2</t>
  </si>
  <si>
    <t>Общее  образование</t>
  </si>
  <si>
    <t>Витаминизация</t>
  </si>
  <si>
    <t>Проведение военных сборов для десятиклассников</t>
  </si>
  <si>
    <t>Дополнительное образование</t>
  </si>
  <si>
    <t>Обеспечение реализации муниципальной программы</t>
  </si>
  <si>
    <t>Совершенствование учительского корпуса</t>
  </si>
  <si>
    <t>Муниципальные конкурсы пеаагогического мастерства: «Учитель года», «Воспитатель года»</t>
  </si>
  <si>
    <t>Конкурсный отбор педагогических работников на Грант мэра МО «Катангский район»</t>
  </si>
  <si>
    <t>Августовская конференция педагогов</t>
  </si>
  <si>
    <t>Оплата работы  руководителю районного методобъединения педагогов, активно, внедряющих ИКТ в образовательный процесс</t>
  </si>
  <si>
    <t>Повышение квалификации административного и педагогического персонала ОУ</t>
  </si>
  <si>
    <t>Районное совещание педагогов</t>
  </si>
  <si>
    <t>Курсы педагогов по повышению квалификации</t>
  </si>
  <si>
    <t>Совершенствование  системы работы  с талантливыми детьми</t>
  </si>
  <si>
    <t>Премия мэра</t>
  </si>
  <si>
    <t>Участие обучающихся в региональном этапе Всероссийской олимпиады школьников</t>
  </si>
  <si>
    <t>Проведение районного конкурса «Ученик года»</t>
  </si>
  <si>
    <t>Проведение ГИА</t>
  </si>
  <si>
    <t>Обеспечение учебниками, учебными пособиями и средствами обучения и воспитания ОУ</t>
  </si>
  <si>
    <t>Приобретение учебников для 5-9 классов в соответствии  с ФГОС ООО</t>
  </si>
  <si>
    <t>Приобретение художественной, научно-популярной и справочной литературы в соответствии с ФГОС ООО</t>
  </si>
  <si>
    <t>Организация доставки учебной литературы</t>
  </si>
  <si>
    <t>МОО, СОШ, НШДС, ДО</t>
  </si>
  <si>
    <t>Обучение персонала ОУ санитарному минимуму специалистами ФБГУЗ</t>
  </si>
  <si>
    <t>Дипломы и призы для проведения тематических конкурсов</t>
  </si>
  <si>
    <t>Обучение по охране труда</t>
  </si>
  <si>
    <t>МОО, СОШ, НШДС</t>
  </si>
  <si>
    <t>01</t>
  </si>
  <si>
    <t>02</t>
  </si>
  <si>
    <t>03</t>
  </si>
  <si>
    <t>04</t>
  </si>
  <si>
    <t>05</t>
  </si>
  <si>
    <t>06</t>
  </si>
  <si>
    <t xml:space="preserve"> "Развитие образования в муниципальном образовании</t>
  </si>
  <si>
    <t>Развитие образования в муниципальном образовании "Катангский район"</t>
  </si>
  <si>
    <t>Финансовое обеспечение реализации основных программ дошкольного образования в соответствии с ФГОС</t>
  </si>
  <si>
    <t>Организация предоставления общедоступного и бесплатного дошкольного образования</t>
  </si>
  <si>
    <t>МОО, ДОУ, НШДС</t>
  </si>
  <si>
    <t xml:space="preserve">Финансовое обеспечение реализации основных программ дошкольного образования в соответствии с ФГОС </t>
  </si>
  <si>
    <t xml:space="preserve">Организация предоставления общедоступного и бесплатного начального общего, основного общего, среднего общего образования </t>
  </si>
  <si>
    <t>Организация предоставления дополнительного образования</t>
  </si>
  <si>
    <t>Подготовка к проведения  оздоровительного  сезона</t>
  </si>
  <si>
    <t>Организация отдыха и оздоровление детей в каникулярный период</t>
  </si>
  <si>
    <t>Обеспечение деятельности муниципального отдела образования</t>
  </si>
  <si>
    <t>Реализация программ по образовательной робототехнике</t>
  </si>
  <si>
    <t>Выпуск сборника по ЗОЖ</t>
  </si>
  <si>
    <t>МОО, СОШ</t>
  </si>
  <si>
    <t>МОО, ДОУ</t>
  </si>
  <si>
    <t>Приложение № 4 к муниципальной программе</t>
  </si>
  <si>
    <t xml:space="preserve">"Катангский район" на 2019-2024 годы" </t>
  </si>
  <si>
    <t>Ресурсное обеспечение реализации муниципальной программы "Развитие образования в муниципальном образовании "Катангский район" на 2019-2024 годы"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</si>
  <si>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и общеобразовательных организациях</t>
  </si>
  <si>
    <t xml:space="preserve">Организация предоставления общедоступного и бесплатного дошкольного образования </t>
  </si>
  <si>
    <t>Капимтальный и текущий ремонт учреждений дошкольного образования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</si>
  <si>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</si>
  <si>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Обеспечение отдельных областных государственных полномочий по предоставлению мер социальной поддержки многодетным и малоимущим семьям</t>
  </si>
  <si>
    <t>Капитальный и текущий ремонт основного общего образования</t>
  </si>
  <si>
    <t>МОО, СО, НШДС</t>
  </si>
  <si>
    <t>Реализация переданных полномочий по Муниципальной программе "Молодежная политика, работа с детьми и молодежью Преображенского муниципального образования на 2018 - 2022 гг."</t>
  </si>
  <si>
    <t>Лицензирование образовательных организаций (доп. образование)</t>
  </si>
  <si>
    <t>Лицензирование и аккредитация образовательных учреждений (общее образование)</t>
  </si>
  <si>
    <t>Лицензирование образовательных учреждений (дошкольное образование)</t>
  </si>
  <si>
    <t>Организация отдыха и оздоровление детей  в летнее время</t>
  </si>
  <si>
    <t>Организация отдыха детей в каникулярное время на оплату стоимости набора продуктов питания в лагерях с дневным пребыванием детей, организованных местными органами самоуправления муниципальных образований Иркутской области</t>
  </si>
  <si>
    <t>Приобретение вычислительной техники для малокомплектных сельских школ</t>
  </si>
  <si>
    <t xml:space="preserve">МОО, СОШ, </t>
  </si>
  <si>
    <t>Организация бесплатного горячего питания обучающихся, получающих начальное общее образование</t>
  </si>
  <si>
    <t>Обеспечение функционирования системы персонифицированного финансирования дополнительного образования</t>
  </si>
  <si>
    <t>Обеспечение бесплатным питьевым молоком 1-4 классов</t>
  </si>
  <si>
    <t>Обеспечение бесплатным двухразовым питание детей-инвалидов</t>
  </si>
  <si>
    <t>07</t>
  </si>
  <si>
    <t>Формирование у подрастающего поколения уважительного отношения ко всем национальностям, этноса и религиям</t>
  </si>
  <si>
    <t>08</t>
  </si>
  <si>
    <t>Организация бесплатного двухразового питания обучающихся с ограниченными возможностями здоровья в муниципальных общеобразовательных организациях</t>
  </si>
  <si>
    <t>09</t>
  </si>
  <si>
    <t>Приобретение средств обучения и воспитания (мебели для занятий в учебных классах), необходимых для оснащения муниципальных общеобразовательных организаций в Иркутской области</t>
  </si>
  <si>
    <t>Приложение 2
к постановлению администрации
муниципального образования 
«Катангский район»
от 23 марта 2022 года № 70-п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</si>
</sst>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_-* #,##0.0_р_._-;\-* #,##0.0_р_._-;_-* &quot;-&quot;??_р_.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8.5"/>
      <color theme="1"/>
      <name val="Times New Roman"/>
      <family val="1"/>
      <charset val="204"/>
    </font>
    <font>
      <b/>
      <sz val="8.5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u/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i/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595959"/>
      </bottom>
      <diagonal/>
    </border>
    <border>
      <left/>
      <right/>
      <top style="medium">
        <color indexed="64"/>
      </top>
      <bottom style="medium">
        <color rgb="FF595959"/>
      </bottom>
      <diagonal/>
    </border>
    <border>
      <left/>
      <right style="medium">
        <color rgb="FF595959"/>
      </right>
      <top style="medium">
        <color indexed="64"/>
      </top>
      <bottom style="medium">
        <color rgb="FF595959"/>
      </bottom>
      <diagonal/>
    </border>
    <border>
      <left style="medium">
        <color rgb="FF595959"/>
      </left>
      <right style="medium">
        <color rgb="FF595959"/>
      </right>
      <top style="medium">
        <color indexed="64"/>
      </top>
      <bottom/>
      <diagonal/>
    </border>
    <border>
      <left style="medium">
        <color rgb="FF595959"/>
      </left>
      <right/>
      <top style="medium">
        <color indexed="64"/>
      </top>
      <bottom style="medium">
        <color rgb="FF595959"/>
      </bottom>
      <diagonal/>
    </border>
    <border>
      <left/>
      <right style="medium">
        <color indexed="64"/>
      </right>
      <top style="medium">
        <color indexed="64"/>
      </top>
      <bottom style="medium">
        <color rgb="FF595959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595959"/>
      </right>
      <top/>
      <bottom/>
      <diagonal/>
    </border>
    <border>
      <left/>
      <right style="medium">
        <color rgb="FF595959"/>
      </right>
      <top/>
      <bottom/>
      <diagonal/>
    </border>
    <border>
      <left style="medium">
        <color rgb="FF595959"/>
      </left>
      <right style="medium">
        <color rgb="FF595959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5">
    <xf numFmtId="0" fontId="0" fillId="0" borderId="0" xfId="0"/>
    <xf numFmtId="0" fontId="3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vertical="center" wrapText="1"/>
    </xf>
    <xf numFmtId="0" fontId="6" fillId="0" borderId="1" xfId="0" applyFont="1" applyBorder="1" applyAlignment="1">
      <alignment wrapText="1"/>
    </xf>
    <xf numFmtId="0" fontId="10" fillId="0" borderId="1" xfId="0" applyFont="1" applyBorder="1"/>
    <xf numFmtId="0" fontId="6" fillId="0" borderId="1" xfId="0" applyFont="1" applyBorder="1"/>
    <xf numFmtId="49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0" fillId="0" borderId="0" xfId="0" applyFont="1"/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13" fillId="0" borderId="8" xfId="0" applyFont="1" applyBorder="1" applyAlignment="1">
      <alignment vertical="center" wrapText="1"/>
    </xf>
    <xf numFmtId="49" fontId="4" fillId="0" borderId="16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4" fillId="0" borderId="17" xfId="0" applyFont="1" applyBorder="1" applyAlignment="1">
      <alignment horizontal="center" vertical="center" wrapText="1"/>
    </xf>
    <xf numFmtId="0" fontId="9" fillId="0" borderId="17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49" fontId="4" fillId="0" borderId="19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wrapText="1"/>
    </xf>
    <xf numFmtId="0" fontId="4" fillId="0" borderId="17" xfId="0" applyFont="1" applyBorder="1" applyAlignment="1">
      <alignment horizontal="center" vertical="center"/>
    </xf>
    <xf numFmtId="0" fontId="8" fillId="0" borderId="17" xfId="0" applyFont="1" applyBorder="1" applyAlignment="1">
      <alignment vertical="center" wrapText="1"/>
    </xf>
    <xf numFmtId="49" fontId="3" fillId="0" borderId="19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wrapText="1"/>
    </xf>
    <xf numFmtId="0" fontId="6" fillId="0" borderId="17" xfId="0" applyFont="1" applyBorder="1"/>
    <xf numFmtId="0" fontId="6" fillId="0" borderId="22" xfId="0" applyFont="1" applyBorder="1" applyAlignment="1">
      <alignment horizontal="center" vertical="center"/>
    </xf>
    <xf numFmtId="49" fontId="6" fillId="0" borderId="22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wrapText="1"/>
    </xf>
    <xf numFmtId="0" fontId="5" fillId="0" borderId="22" xfId="0" applyFont="1" applyBorder="1"/>
    <xf numFmtId="165" fontId="0" fillId="0" borderId="0" xfId="0" applyNumberFormat="1"/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5" fillId="0" borderId="25" xfId="0" applyFont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0" fontId="5" fillId="0" borderId="25" xfId="0" applyFont="1" applyBorder="1" applyAlignment="1">
      <alignment wrapText="1"/>
    </xf>
    <xf numFmtId="0" fontId="6" fillId="0" borderId="25" xfId="0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 wrapText="1"/>
    </xf>
    <xf numFmtId="165" fontId="12" fillId="0" borderId="8" xfId="0" applyNumberFormat="1" applyFont="1" applyBorder="1" applyAlignment="1">
      <alignment vertical="center"/>
    </xf>
    <xf numFmtId="165" fontId="12" fillId="0" borderId="15" xfId="0" applyNumberFormat="1" applyFont="1" applyBorder="1" applyAlignment="1">
      <alignment vertical="center"/>
    </xf>
    <xf numFmtId="165" fontId="7" fillId="0" borderId="17" xfId="1" applyNumberFormat="1" applyFont="1" applyBorder="1" applyAlignment="1">
      <alignment vertical="center"/>
    </xf>
    <xf numFmtId="165" fontId="7" fillId="0" borderId="18" xfId="1" applyNumberFormat="1" applyFont="1" applyBorder="1" applyAlignment="1">
      <alignment vertical="center"/>
    </xf>
    <xf numFmtId="165" fontId="6" fillId="0" borderId="1" xfId="1" applyNumberFormat="1" applyFont="1" applyBorder="1" applyAlignment="1">
      <alignment vertical="center"/>
    </xf>
    <xf numFmtId="165" fontId="6" fillId="0" borderId="20" xfId="1" applyNumberFormat="1" applyFont="1" applyBorder="1" applyAlignment="1">
      <alignment vertical="center"/>
    </xf>
    <xf numFmtId="165" fontId="5" fillId="0" borderId="1" xfId="1" applyNumberFormat="1" applyFont="1" applyBorder="1" applyAlignment="1">
      <alignment vertical="center"/>
    </xf>
    <xf numFmtId="165" fontId="5" fillId="0" borderId="20" xfId="1" applyNumberFormat="1" applyFont="1" applyBorder="1" applyAlignment="1">
      <alignment vertical="center"/>
    </xf>
    <xf numFmtId="165" fontId="5" fillId="0" borderId="1" xfId="1" applyNumberFormat="1" applyFont="1" applyBorder="1" applyAlignment="1">
      <alignment vertical="center" wrapText="1"/>
    </xf>
    <xf numFmtId="165" fontId="5" fillId="0" borderId="25" xfId="1" applyNumberFormat="1" applyFont="1" applyBorder="1" applyAlignment="1">
      <alignment vertical="center"/>
    </xf>
    <xf numFmtId="165" fontId="5" fillId="0" borderId="25" xfId="1" applyNumberFormat="1" applyFont="1" applyBorder="1" applyAlignment="1">
      <alignment vertical="center" wrapText="1"/>
    </xf>
    <xf numFmtId="165" fontId="5" fillId="0" borderId="26" xfId="1" applyNumberFormat="1" applyFont="1" applyBorder="1" applyAlignment="1">
      <alignment vertical="center"/>
    </xf>
    <xf numFmtId="165" fontId="17" fillId="0" borderId="17" xfId="1" applyNumberFormat="1" applyFont="1" applyBorder="1" applyAlignment="1">
      <alignment vertical="center"/>
    </xf>
    <xf numFmtId="165" fontId="5" fillId="0" borderId="1" xfId="0" applyNumberFormat="1" applyFont="1" applyBorder="1" applyAlignment="1">
      <alignment horizontal="center"/>
    </xf>
    <xf numFmtId="165" fontId="5" fillId="0" borderId="20" xfId="0" applyNumberFormat="1" applyFont="1" applyBorder="1" applyAlignment="1">
      <alignment horizontal="center"/>
    </xf>
    <xf numFmtId="165" fontId="6" fillId="0" borderId="1" xfId="0" applyNumberFormat="1" applyFont="1" applyBorder="1" applyAlignment="1">
      <alignment horizontal="center"/>
    </xf>
    <xf numFmtId="165" fontId="6" fillId="0" borderId="20" xfId="0" applyNumberFormat="1" applyFont="1" applyBorder="1" applyAlignment="1">
      <alignment horizontal="center"/>
    </xf>
    <xf numFmtId="165" fontId="6" fillId="0" borderId="25" xfId="0" applyNumberFormat="1" applyFont="1" applyBorder="1" applyAlignment="1">
      <alignment horizontal="center"/>
    </xf>
    <xf numFmtId="165" fontId="6" fillId="0" borderId="26" xfId="0" applyNumberFormat="1" applyFont="1" applyBorder="1" applyAlignment="1">
      <alignment horizontal="center"/>
    </xf>
    <xf numFmtId="165" fontId="5" fillId="0" borderId="22" xfId="0" applyNumberFormat="1" applyFont="1" applyBorder="1" applyAlignment="1">
      <alignment horizontal="center"/>
    </xf>
    <xf numFmtId="165" fontId="5" fillId="0" borderId="23" xfId="0" applyNumberFormat="1" applyFont="1" applyBorder="1" applyAlignment="1">
      <alignment horizontal="center"/>
    </xf>
    <xf numFmtId="165" fontId="6" fillId="0" borderId="17" xfId="0" applyNumberFormat="1" applyFont="1" applyBorder="1" applyAlignment="1">
      <alignment horizontal="center"/>
    </xf>
    <xf numFmtId="165" fontId="6" fillId="0" borderId="18" xfId="0" applyNumberFormat="1" applyFont="1" applyBorder="1" applyAlignment="1">
      <alignment horizontal="center"/>
    </xf>
    <xf numFmtId="165" fontId="5" fillId="0" borderId="1" xfId="0" applyNumberFormat="1" applyFont="1" applyFill="1" applyBorder="1" applyAlignment="1">
      <alignment horizontal="center"/>
    </xf>
    <xf numFmtId="165" fontId="5" fillId="0" borderId="20" xfId="0" applyNumberFormat="1" applyFont="1" applyFill="1" applyBorder="1" applyAlignment="1">
      <alignment horizontal="center"/>
    </xf>
    <xf numFmtId="165" fontId="6" fillId="0" borderId="17" xfId="0" applyNumberFormat="1" applyFont="1" applyFill="1" applyBorder="1" applyAlignment="1">
      <alignment horizontal="center"/>
    </xf>
    <xf numFmtId="165" fontId="6" fillId="0" borderId="18" xfId="0" applyNumberFormat="1" applyFont="1" applyFill="1" applyBorder="1" applyAlignment="1">
      <alignment horizontal="center"/>
    </xf>
    <xf numFmtId="165" fontId="6" fillId="0" borderId="1" xfId="0" applyNumberFormat="1" applyFont="1" applyFill="1" applyBorder="1" applyAlignment="1">
      <alignment horizontal="center"/>
    </xf>
    <xf numFmtId="165" fontId="6" fillId="0" borderId="20" xfId="0" applyNumberFormat="1" applyFont="1" applyFill="1" applyBorder="1" applyAlignment="1">
      <alignment horizontal="center"/>
    </xf>
    <xf numFmtId="165" fontId="5" fillId="0" borderId="22" xfId="0" applyNumberFormat="1" applyFont="1" applyFill="1" applyBorder="1" applyAlignment="1">
      <alignment horizontal="center"/>
    </xf>
    <xf numFmtId="165" fontId="5" fillId="0" borderId="23" xfId="0" applyNumberFormat="1" applyFont="1" applyFill="1" applyBorder="1" applyAlignment="1">
      <alignment horizontal="center"/>
    </xf>
    <xf numFmtId="165" fontId="17" fillId="0" borderId="17" xfId="1" applyNumberFormat="1" applyFont="1" applyFill="1" applyBorder="1" applyAlignment="1">
      <alignment vertical="center"/>
    </xf>
    <xf numFmtId="49" fontId="3" fillId="0" borderId="27" xfId="0" applyNumberFormat="1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/>
    </xf>
    <xf numFmtId="0" fontId="5" fillId="0" borderId="28" xfId="0" applyFont="1" applyBorder="1" applyAlignment="1">
      <alignment wrapText="1"/>
    </xf>
    <xf numFmtId="0" fontId="10" fillId="0" borderId="28" xfId="0" applyFont="1" applyBorder="1"/>
    <xf numFmtId="165" fontId="5" fillId="0" borderId="28" xfId="0" applyNumberFormat="1" applyFont="1" applyBorder="1" applyAlignment="1">
      <alignment horizontal="center"/>
    </xf>
    <xf numFmtId="165" fontId="5" fillId="0" borderId="29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49" fontId="6" fillId="0" borderId="31" xfId="0" applyNumberFormat="1" applyFont="1" applyBorder="1" applyAlignment="1">
      <alignment horizontal="center" vertical="center"/>
    </xf>
    <xf numFmtId="0" fontId="8" fillId="0" borderId="31" xfId="0" applyFont="1" applyBorder="1" applyAlignment="1">
      <alignment wrapText="1"/>
    </xf>
    <xf numFmtId="0" fontId="11" fillId="0" borderId="31" xfId="0" applyFont="1" applyBorder="1"/>
    <xf numFmtId="165" fontId="17" fillId="0" borderId="31" xfId="0" applyNumberFormat="1" applyFont="1" applyBorder="1" applyAlignment="1">
      <alignment horizontal="center"/>
    </xf>
    <xf numFmtId="165" fontId="17" fillId="0" borderId="32" xfId="0" applyNumberFormat="1" applyFont="1" applyBorder="1" applyAlignment="1">
      <alignment horizontal="center"/>
    </xf>
    <xf numFmtId="49" fontId="4" fillId="0" borderId="27" xfId="0" applyNumberFormat="1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49" fontId="6" fillId="0" borderId="28" xfId="0" applyNumberFormat="1" applyFont="1" applyBorder="1" applyAlignment="1">
      <alignment horizontal="center" vertical="center"/>
    </xf>
    <xf numFmtId="0" fontId="6" fillId="0" borderId="28" xfId="0" applyFont="1" applyBorder="1" applyAlignment="1">
      <alignment wrapText="1"/>
    </xf>
    <xf numFmtId="165" fontId="6" fillId="0" borderId="28" xfId="0" applyNumberFormat="1" applyFont="1" applyBorder="1" applyAlignment="1">
      <alignment horizontal="center"/>
    </xf>
    <xf numFmtId="165" fontId="6" fillId="0" borderId="29" xfId="0" applyNumberFormat="1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0" fillId="0" borderId="0" xfId="0" applyFont="1" applyAlignment="1">
      <alignment horizontal="right"/>
    </xf>
    <xf numFmtId="0" fontId="18" fillId="0" borderId="0" xfId="0" applyFont="1" applyAlignment="1">
      <alignment horizontal="right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11" fillId="0" borderId="9" xfId="0" applyFont="1" applyBorder="1" applyAlignment="1">
      <alignment horizontal="center" wrapText="1"/>
    </xf>
    <xf numFmtId="0" fontId="0" fillId="0" borderId="0" xfId="0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72"/>
  <sheetViews>
    <sheetView tabSelected="1" zoomScaleNormal="100" zoomScaleSheetLayoutView="100" workbookViewId="0">
      <selection activeCell="Q3" sqref="Q3"/>
    </sheetView>
  </sheetViews>
  <sheetFormatPr defaultRowHeight="15" x14ac:dyDescent="0.25"/>
  <cols>
    <col min="1" max="1" width="4.7109375" customWidth="1"/>
    <col min="2" max="2" width="4.140625" customWidth="1"/>
    <col min="3" max="3" width="4.5703125" customWidth="1"/>
    <col min="4" max="4" width="3.85546875" customWidth="1"/>
    <col min="5" max="5" width="3.140625" customWidth="1"/>
    <col min="6" max="6" width="32.140625" customWidth="1"/>
    <col min="7" max="7" width="14.140625" customWidth="1"/>
    <col min="8" max="8" width="12.140625" customWidth="1"/>
    <col min="9" max="9" width="12.85546875" customWidth="1"/>
    <col min="10" max="10" width="13.5703125" customWidth="1"/>
    <col min="11" max="11" width="12.42578125" customWidth="1"/>
    <col min="12" max="12" width="12.5703125" customWidth="1"/>
    <col min="13" max="13" width="13.28515625" customWidth="1"/>
    <col min="14" max="14" width="13.7109375" bestFit="1" customWidth="1"/>
  </cols>
  <sheetData>
    <row r="1" spans="1:14" ht="86.25" customHeight="1" x14ac:dyDescent="0.25"/>
    <row r="3" spans="1:14" ht="96" customHeight="1" x14ac:dyDescent="0.25">
      <c r="J3" s="124" t="s">
        <v>91</v>
      </c>
      <c r="K3" s="124"/>
      <c r="L3" s="124"/>
      <c r="M3" s="124"/>
    </row>
    <row r="4" spans="1:14" ht="15" customHeight="1" x14ac:dyDescent="0.25">
      <c r="J4" s="134"/>
      <c r="K4" s="134"/>
      <c r="L4" s="134"/>
      <c r="M4" s="134"/>
    </row>
    <row r="5" spans="1:14" ht="15.75" customHeight="1" x14ac:dyDescent="0.25">
      <c r="A5" s="122"/>
      <c r="B5" s="122"/>
      <c r="C5" s="122"/>
      <c r="D5" s="122"/>
      <c r="E5" s="122"/>
      <c r="J5" s="132" t="s">
        <v>63</v>
      </c>
      <c r="K5" s="132"/>
      <c r="L5" s="132"/>
      <c r="M5" s="132"/>
    </row>
    <row r="6" spans="1:14" ht="15.75" customHeight="1" x14ac:dyDescent="0.25">
      <c r="A6" s="122"/>
      <c r="B6" s="122"/>
      <c r="C6" s="122"/>
      <c r="D6" s="122"/>
      <c r="E6" s="122"/>
      <c r="J6" s="132" t="s">
        <v>48</v>
      </c>
      <c r="K6" s="132"/>
      <c r="L6" s="132"/>
      <c r="M6" s="132"/>
    </row>
    <row r="7" spans="1:14" ht="15.75" customHeight="1" x14ac:dyDescent="0.25">
      <c r="A7" s="122"/>
      <c r="B7" s="122"/>
      <c r="C7" s="122"/>
      <c r="D7" s="122"/>
      <c r="E7" s="122"/>
      <c r="J7" s="132" t="s">
        <v>64</v>
      </c>
      <c r="K7" s="132"/>
      <c r="L7" s="132"/>
      <c r="M7" s="132"/>
    </row>
    <row r="8" spans="1:14" ht="15.75" customHeight="1" x14ac:dyDescent="0.25">
      <c r="A8" s="122"/>
      <c r="B8" s="122"/>
      <c r="C8" s="122"/>
      <c r="D8" s="122"/>
      <c r="E8" s="122"/>
      <c r="J8" s="123"/>
      <c r="K8" s="123"/>
      <c r="L8" s="123"/>
      <c r="M8" s="123"/>
    </row>
    <row r="9" spans="1:14" ht="30" customHeight="1" thickBot="1" x14ac:dyDescent="0.3">
      <c r="A9" s="133" t="s">
        <v>65</v>
      </c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</row>
    <row r="10" spans="1:14" ht="44.25" customHeight="1" thickBot="1" x14ac:dyDescent="0.3">
      <c r="A10" s="125" t="s">
        <v>0</v>
      </c>
      <c r="B10" s="126"/>
      <c r="C10" s="126"/>
      <c r="D10" s="126"/>
      <c r="E10" s="127"/>
      <c r="F10" s="128" t="s">
        <v>1</v>
      </c>
      <c r="G10" s="128" t="s">
        <v>2</v>
      </c>
      <c r="H10" s="130" t="s">
        <v>12</v>
      </c>
      <c r="I10" s="126"/>
      <c r="J10" s="126"/>
      <c r="K10" s="126"/>
      <c r="L10" s="126"/>
      <c r="M10" s="131"/>
    </row>
    <row r="11" spans="1:14" ht="15.75" thickBot="1" x14ac:dyDescent="0.3">
      <c r="A11" s="28" t="s">
        <v>3</v>
      </c>
      <c r="B11" s="29" t="s">
        <v>4</v>
      </c>
      <c r="C11" s="29" t="s">
        <v>5</v>
      </c>
      <c r="D11" s="29" t="s">
        <v>6</v>
      </c>
      <c r="E11" s="29" t="s">
        <v>7</v>
      </c>
      <c r="F11" s="129"/>
      <c r="G11" s="129"/>
      <c r="H11" s="30">
        <v>2019</v>
      </c>
      <c r="I11" s="29">
        <v>2020</v>
      </c>
      <c r="J11" s="29">
        <v>2021</v>
      </c>
      <c r="K11" s="29">
        <v>2022</v>
      </c>
      <c r="L11" s="29">
        <v>2023</v>
      </c>
      <c r="M11" s="30">
        <v>2024</v>
      </c>
    </row>
    <row r="12" spans="1:14" ht="64.5" customHeight="1" thickBot="1" x14ac:dyDescent="0.3">
      <c r="A12" s="31" t="s">
        <v>42</v>
      </c>
      <c r="B12" s="12"/>
      <c r="C12" s="32"/>
      <c r="D12" s="32"/>
      <c r="E12" s="13"/>
      <c r="F12" s="33" t="s">
        <v>49</v>
      </c>
      <c r="G12" s="14" t="s">
        <v>8</v>
      </c>
      <c r="H12" s="70">
        <f t="shared" ref="H12:M12" si="0">H13+H20+H39+H43+H47</f>
        <v>258510.7</v>
      </c>
      <c r="I12" s="70">
        <f t="shared" si="0"/>
        <v>280070.90000000002</v>
      </c>
      <c r="J12" s="70">
        <f t="shared" si="0"/>
        <v>341332</v>
      </c>
      <c r="K12" s="70">
        <f t="shared" si="0"/>
        <v>286624.56</v>
      </c>
      <c r="L12" s="70">
        <f t="shared" si="0"/>
        <v>303955.80000000005</v>
      </c>
      <c r="M12" s="71">
        <f t="shared" si="0"/>
        <v>305744.40000000002</v>
      </c>
      <c r="N12" s="58"/>
    </row>
    <row r="13" spans="1:14" ht="20.25" customHeight="1" x14ac:dyDescent="0.25">
      <c r="A13" s="34" t="s">
        <v>42</v>
      </c>
      <c r="B13" s="35" t="s">
        <v>13</v>
      </c>
      <c r="C13" s="36"/>
      <c r="D13" s="37"/>
      <c r="E13" s="38"/>
      <c r="F13" s="39" t="s">
        <v>9</v>
      </c>
      <c r="G13" s="40" t="s">
        <v>8</v>
      </c>
      <c r="H13" s="72">
        <f>H14+H16</f>
        <v>61365.399999999994</v>
      </c>
      <c r="I13" s="72">
        <f t="shared" ref="I13:M13" si="1">I14+I16</f>
        <v>63209.9</v>
      </c>
      <c r="J13" s="72">
        <f t="shared" si="1"/>
        <v>71082.8</v>
      </c>
      <c r="K13" s="72">
        <f t="shared" si="1"/>
        <v>56890.100000000006</v>
      </c>
      <c r="L13" s="72">
        <f t="shared" si="1"/>
        <v>60293.1</v>
      </c>
      <c r="M13" s="73">
        <f t="shared" si="1"/>
        <v>60407.4</v>
      </c>
    </row>
    <row r="14" spans="1:14" ht="38.25" customHeight="1" x14ac:dyDescent="0.25">
      <c r="A14" s="41" t="s">
        <v>42</v>
      </c>
      <c r="B14" s="2" t="s">
        <v>13</v>
      </c>
      <c r="C14" s="20" t="s">
        <v>42</v>
      </c>
      <c r="D14" s="21">
        <v>0</v>
      </c>
      <c r="E14" s="9"/>
      <c r="F14" s="11" t="s">
        <v>50</v>
      </c>
      <c r="G14" s="5" t="s">
        <v>10</v>
      </c>
      <c r="H14" s="74">
        <f>H15</f>
        <v>48787.7</v>
      </c>
      <c r="I14" s="74">
        <f t="shared" ref="I14:M14" si="2">I15</f>
        <v>54473.4</v>
      </c>
      <c r="J14" s="74">
        <f t="shared" si="2"/>
        <v>56480.4</v>
      </c>
      <c r="K14" s="74">
        <f t="shared" si="2"/>
        <v>41980.4</v>
      </c>
      <c r="L14" s="74">
        <f t="shared" si="2"/>
        <v>45125.5</v>
      </c>
      <c r="M14" s="75">
        <f t="shared" si="2"/>
        <v>45125.5</v>
      </c>
    </row>
    <row r="15" spans="1:14" ht="82.5" customHeight="1" x14ac:dyDescent="0.25">
      <c r="A15" s="41" t="s">
        <v>42</v>
      </c>
      <c r="B15" s="2" t="s">
        <v>13</v>
      </c>
      <c r="C15" s="18" t="s">
        <v>42</v>
      </c>
      <c r="D15" s="1">
        <v>0</v>
      </c>
      <c r="E15" s="3"/>
      <c r="F15" s="4" t="s">
        <v>66</v>
      </c>
      <c r="G15" s="8" t="s">
        <v>52</v>
      </c>
      <c r="H15" s="74">
        <v>48787.7</v>
      </c>
      <c r="I15" s="74">
        <v>54473.4</v>
      </c>
      <c r="J15" s="74">
        <v>56480.4</v>
      </c>
      <c r="K15" s="74">
        <v>41980.4</v>
      </c>
      <c r="L15" s="74">
        <v>45125.5</v>
      </c>
      <c r="M15" s="75">
        <v>45125.5</v>
      </c>
    </row>
    <row r="16" spans="1:14" ht="36" x14ac:dyDescent="0.25">
      <c r="A16" s="41" t="s">
        <v>42</v>
      </c>
      <c r="B16" s="2" t="s">
        <v>13</v>
      </c>
      <c r="C16" s="2" t="s">
        <v>43</v>
      </c>
      <c r="D16" s="19">
        <v>0</v>
      </c>
      <c r="E16" s="10"/>
      <c r="F16" s="11" t="s">
        <v>51</v>
      </c>
      <c r="G16" s="5" t="s">
        <v>10</v>
      </c>
      <c r="H16" s="76">
        <f>H17+H19+H18</f>
        <v>12577.699999999999</v>
      </c>
      <c r="I16" s="76">
        <f t="shared" ref="I16:M16" si="3">I17+I19+I18</f>
        <v>8736.5</v>
      </c>
      <c r="J16" s="76">
        <f t="shared" si="3"/>
        <v>14602.4</v>
      </c>
      <c r="K16" s="76">
        <f t="shared" si="3"/>
        <v>14909.7</v>
      </c>
      <c r="L16" s="76">
        <f t="shared" si="3"/>
        <v>15167.6</v>
      </c>
      <c r="M16" s="77">
        <f t="shared" si="3"/>
        <v>15281.9</v>
      </c>
    </row>
    <row r="17" spans="1:13" ht="36" x14ac:dyDescent="0.25">
      <c r="A17" s="41" t="s">
        <v>42</v>
      </c>
      <c r="B17" s="2" t="s">
        <v>13</v>
      </c>
      <c r="C17" s="18" t="s">
        <v>43</v>
      </c>
      <c r="D17" s="1">
        <v>0</v>
      </c>
      <c r="E17" s="3"/>
      <c r="F17" s="4" t="s">
        <v>67</v>
      </c>
      <c r="G17" s="5" t="s">
        <v>10</v>
      </c>
      <c r="H17" s="76">
        <v>12274.3</v>
      </c>
      <c r="I17" s="78">
        <v>8736.5</v>
      </c>
      <c r="J17" s="76">
        <v>14602.4</v>
      </c>
      <c r="K17" s="76">
        <v>14909.7</v>
      </c>
      <c r="L17" s="76">
        <v>15167.6</v>
      </c>
      <c r="M17" s="77">
        <v>15281.9</v>
      </c>
    </row>
    <row r="18" spans="1:13" ht="27" customHeight="1" x14ac:dyDescent="0.25">
      <c r="A18" s="59" t="s">
        <v>42</v>
      </c>
      <c r="B18" s="60" t="s">
        <v>13</v>
      </c>
      <c r="C18" s="61" t="s">
        <v>43</v>
      </c>
      <c r="D18" s="62">
        <v>0</v>
      </c>
      <c r="E18" s="63"/>
      <c r="F18" s="64" t="s">
        <v>68</v>
      </c>
      <c r="G18" s="65" t="s">
        <v>62</v>
      </c>
      <c r="H18" s="79">
        <v>298.39999999999998</v>
      </c>
      <c r="I18" s="80">
        <v>0</v>
      </c>
      <c r="J18" s="79">
        <v>0</v>
      </c>
      <c r="K18" s="79">
        <v>0</v>
      </c>
      <c r="L18" s="79">
        <v>0</v>
      </c>
      <c r="M18" s="81">
        <v>0</v>
      </c>
    </row>
    <row r="19" spans="1:13" ht="28.5" customHeight="1" thickBot="1" x14ac:dyDescent="0.3">
      <c r="A19" s="59" t="s">
        <v>42</v>
      </c>
      <c r="B19" s="60" t="s">
        <v>13</v>
      </c>
      <c r="C19" s="61" t="s">
        <v>43</v>
      </c>
      <c r="D19" s="62">
        <v>0</v>
      </c>
      <c r="E19" s="63"/>
      <c r="F19" s="64" t="s">
        <v>76</v>
      </c>
      <c r="G19" s="66" t="s">
        <v>62</v>
      </c>
      <c r="H19" s="79">
        <v>5</v>
      </c>
      <c r="I19" s="80">
        <v>0</v>
      </c>
      <c r="J19" s="79">
        <v>0</v>
      </c>
      <c r="K19" s="79">
        <v>0</v>
      </c>
      <c r="L19" s="79">
        <v>0</v>
      </c>
      <c r="M19" s="81">
        <v>0</v>
      </c>
    </row>
    <row r="20" spans="1:13" ht="15.75" customHeight="1" x14ac:dyDescent="0.25">
      <c r="A20" s="34" t="s">
        <v>42</v>
      </c>
      <c r="B20" s="35" t="s">
        <v>14</v>
      </c>
      <c r="C20" s="35"/>
      <c r="D20" s="44"/>
      <c r="E20" s="38"/>
      <c r="F20" s="45" t="s">
        <v>15</v>
      </c>
      <c r="G20" s="40" t="s">
        <v>8</v>
      </c>
      <c r="H20" s="82">
        <f>H21+H24+H29+H33+H35</f>
        <v>155913.80000000002</v>
      </c>
      <c r="I20" s="101">
        <f>I21+I24+I29+I33+I35+I34</f>
        <v>169699.10000000003</v>
      </c>
      <c r="J20" s="82">
        <f>J21+J24+J29+J33+J35</f>
        <v>211149.5</v>
      </c>
      <c r="K20" s="82">
        <f>K21+K24+K29+K33+K34+K35+K36+K38+K37</f>
        <v>170917.56</v>
      </c>
      <c r="L20" s="82">
        <f t="shared" ref="L20:M20" si="4">L21+L24+L29+L33+L34+L35+L36+L38+L37</f>
        <v>183769.00000000003</v>
      </c>
      <c r="M20" s="82">
        <f t="shared" si="4"/>
        <v>185089.50000000003</v>
      </c>
    </row>
    <row r="21" spans="1:13" ht="38.25" customHeight="1" x14ac:dyDescent="0.25">
      <c r="A21" s="41" t="s">
        <v>42</v>
      </c>
      <c r="B21" s="2" t="s">
        <v>14</v>
      </c>
      <c r="C21" s="2" t="s">
        <v>42</v>
      </c>
      <c r="D21" s="19">
        <v>0</v>
      </c>
      <c r="E21" s="3"/>
      <c r="F21" s="11" t="s">
        <v>53</v>
      </c>
      <c r="G21" s="5" t="s">
        <v>10</v>
      </c>
      <c r="H21" s="74">
        <f>H22+H23</f>
        <v>119727.1</v>
      </c>
      <c r="I21" s="74">
        <f t="shared" ref="I21:M21" si="5">I22+I23</f>
        <v>128408.5</v>
      </c>
      <c r="J21" s="74">
        <f t="shared" si="5"/>
        <v>144590.40000000002</v>
      </c>
      <c r="K21" s="74">
        <f t="shared" si="5"/>
        <v>120173.2</v>
      </c>
      <c r="L21" s="74">
        <f t="shared" si="5"/>
        <v>128908.1</v>
      </c>
      <c r="M21" s="75">
        <f t="shared" si="5"/>
        <v>128908.1</v>
      </c>
    </row>
    <row r="22" spans="1:13" ht="110.25" customHeight="1" x14ac:dyDescent="0.25">
      <c r="A22" s="46" t="s">
        <v>42</v>
      </c>
      <c r="B22" s="18" t="s">
        <v>14</v>
      </c>
      <c r="C22" s="18" t="s">
        <v>42</v>
      </c>
      <c r="D22" s="1">
        <v>0</v>
      </c>
      <c r="E22" s="7"/>
      <c r="F22" s="8" t="s">
        <v>69</v>
      </c>
      <c r="G22" s="8" t="s">
        <v>41</v>
      </c>
      <c r="H22" s="83">
        <v>117908.8</v>
      </c>
      <c r="I22" s="83">
        <v>126869.3</v>
      </c>
      <c r="J22" s="83">
        <v>143659.20000000001</v>
      </c>
      <c r="K22" s="83">
        <v>119077.9</v>
      </c>
      <c r="L22" s="83">
        <v>127812.8</v>
      </c>
      <c r="M22" s="84">
        <v>127812.8</v>
      </c>
    </row>
    <row r="23" spans="1:13" ht="62.25" customHeight="1" x14ac:dyDescent="0.25">
      <c r="A23" s="46" t="s">
        <v>42</v>
      </c>
      <c r="B23" s="18" t="s">
        <v>14</v>
      </c>
      <c r="C23" s="18" t="s">
        <v>42</v>
      </c>
      <c r="D23" s="1">
        <v>0</v>
      </c>
      <c r="E23" s="7"/>
      <c r="F23" s="8" t="s">
        <v>70</v>
      </c>
      <c r="G23" s="8" t="s">
        <v>41</v>
      </c>
      <c r="H23" s="83">
        <v>1818.3</v>
      </c>
      <c r="I23" s="83">
        <v>1539.2</v>
      </c>
      <c r="J23" s="83">
        <v>931.2</v>
      </c>
      <c r="K23" s="83">
        <v>1095.3</v>
      </c>
      <c r="L23" s="83">
        <v>1095.3</v>
      </c>
      <c r="M23" s="84">
        <v>1095.3</v>
      </c>
    </row>
    <row r="24" spans="1:13" ht="51" customHeight="1" x14ac:dyDescent="0.25">
      <c r="A24" s="41" t="s">
        <v>42</v>
      </c>
      <c r="B24" s="23">
        <v>2</v>
      </c>
      <c r="C24" s="24" t="s">
        <v>43</v>
      </c>
      <c r="D24" s="23">
        <v>0</v>
      </c>
      <c r="E24" s="22"/>
      <c r="F24" s="15" t="s">
        <v>54</v>
      </c>
      <c r="G24" s="6" t="s">
        <v>10</v>
      </c>
      <c r="H24" s="83">
        <f t="shared" ref="H24:M24" si="6">H25+H27+H28+H26</f>
        <v>35902.000000000007</v>
      </c>
      <c r="I24" s="83">
        <f>I25+I27+I28+I26</f>
        <v>37344.700000000004</v>
      </c>
      <c r="J24" s="83">
        <f>J25+J27+J28+J26</f>
        <v>63404.800000000003</v>
      </c>
      <c r="K24" s="83">
        <f t="shared" si="6"/>
        <v>46989.9</v>
      </c>
      <c r="L24" s="83">
        <f t="shared" si="6"/>
        <v>50880.1</v>
      </c>
      <c r="M24" s="84">
        <f t="shared" si="6"/>
        <v>52230.6</v>
      </c>
    </row>
    <row r="25" spans="1:13" ht="48.75" x14ac:dyDescent="0.25">
      <c r="A25" s="46" t="s">
        <v>42</v>
      </c>
      <c r="B25" s="25">
        <v>2</v>
      </c>
      <c r="C25" s="26" t="s">
        <v>43</v>
      </c>
      <c r="D25" s="25">
        <v>0</v>
      </c>
      <c r="E25" s="25"/>
      <c r="F25" s="8" t="s">
        <v>54</v>
      </c>
      <c r="G25" s="6" t="s">
        <v>10</v>
      </c>
      <c r="H25" s="83">
        <v>34657.800000000003</v>
      </c>
      <c r="I25" s="83">
        <f>33792.9+2237</f>
        <v>36029.9</v>
      </c>
      <c r="J25" s="83">
        <v>63118.8</v>
      </c>
      <c r="K25" s="83">
        <v>46576.9</v>
      </c>
      <c r="L25" s="83">
        <v>50467.1</v>
      </c>
      <c r="M25" s="84">
        <v>51817.599999999999</v>
      </c>
    </row>
    <row r="26" spans="1:13" ht="24.75" x14ac:dyDescent="0.25">
      <c r="A26" s="46" t="s">
        <v>42</v>
      </c>
      <c r="B26" s="25">
        <v>2</v>
      </c>
      <c r="C26" s="26" t="s">
        <v>43</v>
      </c>
      <c r="D26" s="25">
        <v>0</v>
      </c>
      <c r="E26" s="25"/>
      <c r="F26" s="8" t="s">
        <v>71</v>
      </c>
      <c r="G26" s="8" t="s">
        <v>72</v>
      </c>
      <c r="H26" s="83">
        <v>984</v>
      </c>
      <c r="I26" s="83">
        <v>1169</v>
      </c>
      <c r="J26" s="83">
        <v>0</v>
      </c>
      <c r="K26" s="83"/>
      <c r="L26" s="83"/>
      <c r="M26" s="84"/>
    </row>
    <row r="27" spans="1:13" ht="36.75" x14ac:dyDescent="0.25">
      <c r="A27" s="46" t="s">
        <v>42</v>
      </c>
      <c r="B27" s="25">
        <v>2</v>
      </c>
      <c r="C27" s="26" t="s">
        <v>43</v>
      </c>
      <c r="D27" s="25">
        <v>0</v>
      </c>
      <c r="E27" s="25"/>
      <c r="F27" s="8" t="s">
        <v>75</v>
      </c>
      <c r="G27" s="8" t="s">
        <v>41</v>
      </c>
      <c r="H27" s="83">
        <v>3.8</v>
      </c>
      <c r="I27" s="83">
        <v>0</v>
      </c>
      <c r="J27" s="83">
        <v>0</v>
      </c>
      <c r="K27" s="83">
        <v>0</v>
      </c>
      <c r="L27" s="83">
        <v>0</v>
      </c>
      <c r="M27" s="84">
        <v>0</v>
      </c>
    </row>
    <row r="28" spans="1:13" x14ac:dyDescent="0.25">
      <c r="A28" s="46" t="s">
        <v>42</v>
      </c>
      <c r="B28" s="25">
        <v>2</v>
      </c>
      <c r="C28" s="26" t="s">
        <v>43</v>
      </c>
      <c r="D28" s="25">
        <v>0</v>
      </c>
      <c r="E28" s="25"/>
      <c r="F28" s="8" t="s">
        <v>32</v>
      </c>
      <c r="G28" s="6"/>
      <c r="H28" s="83">
        <v>256.39999999999998</v>
      </c>
      <c r="I28" s="83">
        <v>145.80000000000001</v>
      </c>
      <c r="J28" s="83">
        <v>286</v>
      </c>
      <c r="K28" s="83">
        <v>413</v>
      </c>
      <c r="L28" s="83">
        <v>413</v>
      </c>
      <c r="M28" s="84">
        <v>413</v>
      </c>
    </row>
    <row r="29" spans="1:13" ht="36.75" x14ac:dyDescent="0.25">
      <c r="A29" s="41" t="s">
        <v>42</v>
      </c>
      <c r="B29" s="23">
        <v>2</v>
      </c>
      <c r="C29" s="24" t="s">
        <v>44</v>
      </c>
      <c r="D29" s="23">
        <v>0</v>
      </c>
      <c r="E29" s="23"/>
      <c r="F29" s="15" t="s">
        <v>11</v>
      </c>
      <c r="G29" s="6"/>
      <c r="H29" s="85">
        <f>H30</f>
        <v>71.5</v>
      </c>
      <c r="I29" s="85">
        <f>I30+I31+I32</f>
        <v>359.7</v>
      </c>
      <c r="J29" s="85">
        <f t="shared" ref="J29:M29" si="7">J30+J31+J32</f>
        <v>398.29999999999995</v>
      </c>
      <c r="K29" s="85">
        <f t="shared" si="7"/>
        <v>417.56</v>
      </c>
      <c r="L29" s="85">
        <f t="shared" si="7"/>
        <v>415.8</v>
      </c>
      <c r="M29" s="86">
        <f t="shared" si="7"/>
        <v>415.8</v>
      </c>
    </row>
    <row r="30" spans="1:13" ht="24.75" x14ac:dyDescent="0.25">
      <c r="A30" s="46" t="s">
        <v>42</v>
      </c>
      <c r="B30" s="25">
        <v>2</v>
      </c>
      <c r="C30" s="26" t="s">
        <v>44</v>
      </c>
      <c r="D30" s="25">
        <v>0</v>
      </c>
      <c r="E30" s="25"/>
      <c r="F30" s="8" t="s">
        <v>17</v>
      </c>
      <c r="G30" s="17" t="s">
        <v>10</v>
      </c>
      <c r="H30" s="83">
        <v>71.5</v>
      </c>
      <c r="I30" s="83">
        <v>6.2</v>
      </c>
      <c r="J30" s="83">
        <v>9</v>
      </c>
      <c r="K30" s="83">
        <v>11.56</v>
      </c>
      <c r="L30" s="83">
        <v>0</v>
      </c>
      <c r="M30" s="84">
        <v>0</v>
      </c>
    </row>
    <row r="31" spans="1:13" ht="24.75" x14ac:dyDescent="0.25">
      <c r="A31" s="46" t="s">
        <v>42</v>
      </c>
      <c r="B31" s="25">
        <v>2</v>
      </c>
      <c r="C31" s="26" t="s">
        <v>44</v>
      </c>
      <c r="D31" s="25">
        <v>0</v>
      </c>
      <c r="E31" s="25"/>
      <c r="F31" s="8" t="s">
        <v>84</v>
      </c>
      <c r="G31" s="17"/>
      <c r="H31" s="83"/>
      <c r="I31" s="83">
        <v>62.3</v>
      </c>
      <c r="J31" s="83">
        <v>72.599999999999994</v>
      </c>
      <c r="K31" s="83">
        <v>84</v>
      </c>
      <c r="L31" s="83">
        <v>84</v>
      </c>
      <c r="M31" s="84">
        <v>84</v>
      </c>
    </row>
    <row r="32" spans="1:13" ht="24.75" x14ac:dyDescent="0.25">
      <c r="A32" s="46" t="s">
        <v>42</v>
      </c>
      <c r="B32" s="25">
        <v>2</v>
      </c>
      <c r="C32" s="26" t="s">
        <v>44</v>
      </c>
      <c r="D32" s="25">
        <v>0</v>
      </c>
      <c r="E32" s="25"/>
      <c r="F32" s="8" t="s">
        <v>83</v>
      </c>
      <c r="G32" s="17"/>
      <c r="H32" s="83"/>
      <c r="I32" s="83">
        <v>291.2</v>
      </c>
      <c r="J32" s="83">
        <v>316.7</v>
      </c>
      <c r="K32" s="83">
        <v>322</v>
      </c>
      <c r="L32" s="83">
        <v>331.8</v>
      </c>
      <c r="M32" s="84">
        <v>331.8</v>
      </c>
    </row>
    <row r="33" spans="1:13" ht="72.75" x14ac:dyDescent="0.25">
      <c r="A33" s="41" t="s">
        <v>42</v>
      </c>
      <c r="B33" s="23">
        <v>2</v>
      </c>
      <c r="C33" s="24" t="s">
        <v>45</v>
      </c>
      <c r="D33" s="23">
        <v>0</v>
      </c>
      <c r="E33" s="23"/>
      <c r="F33" s="15" t="s">
        <v>73</v>
      </c>
      <c r="G33" s="15" t="s">
        <v>41</v>
      </c>
      <c r="H33" s="85">
        <v>213.2</v>
      </c>
      <c r="I33" s="85">
        <v>213.1</v>
      </c>
      <c r="J33" s="85">
        <v>190.2</v>
      </c>
      <c r="K33" s="85">
        <v>196.2</v>
      </c>
      <c r="L33" s="85">
        <v>196.2</v>
      </c>
      <c r="M33" s="86">
        <v>196.2</v>
      </c>
    </row>
    <row r="34" spans="1:13" ht="36.75" x14ac:dyDescent="0.25">
      <c r="A34" s="59" t="s">
        <v>42</v>
      </c>
      <c r="B34" s="67">
        <v>2</v>
      </c>
      <c r="C34" s="68" t="s">
        <v>46</v>
      </c>
      <c r="D34" s="67">
        <v>0</v>
      </c>
      <c r="E34" s="67"/>
      <c r="F34" s="69" t="s">
        <v>79</v>
      </c>
      <c r="G34" s="69" t="s">
        <v>80</v>
      </c>
      <c r="H34" s="87">
        <v>152.1</v>
      </c>
      <c r="I34" s="87">
        <v>2268.5</v>
      </c>
      <c r="J34" s="87">
        <v>0</v>
      </c>
      <c r="K34" s="87">
        <v>0</v>
      </c>
      <c r="L34" s="87">
        <v>0</v>
      </c>
      <c r="M34" s="88">
        <v>0</v>
      </c>
    </row>
    <row r="35" spans="1:13" ht="36.75" x14ac:dyDescent="0.25">
      <c r="A35" s="59" t="s">
        <v>42</v>
      </c>
      <c r="B35" s="67">
        <v>2</v>
      </c>
      <c r="C35" s="68" t="s">
        <v>47</v>
      </c>
      <c r="D35" s="67">
        <v>0</v>
      </c>
      <c r="E35" s="67"/>
      <c r="F35" s="69" t="s">
        <v>81</v>
      </c>
      <c r="G35" s="69" t="s">
        <v>41</v>
      </c>
      <c r="H35" s="87"/>
      <c r="I35" s="87">
        <v>1104.5999999999999</v>
      </c>
      <c r="J35" s="87">
        <v>2565.8000000000002</v>
      </c>
      <c r="K35" s="87">
        <v>2706.9</v>
      </c>
      <c r="L35" s="87">
        <v>2684.1</v>
      </c>
      <c r="M35" s="88">
        <v>2757.2</v>
      </c>
    </row>
    <row r="36" spans="1:13" ht="60.75" x14ac:dyDescent="0.25">
      <c r="A36" s="41" t="s">
        <v>42</v>
      </c>
      <c r="B36" s="23">
        <v>2</v>
      </c>
      <c r="C36" s="24" t="s">
        <v>85</v>
      </c>
      <c r="D36" s="23">
        <v>0</v>
      </c>
      <c r="E36" s="23"/>
      <c r="F36" s="15" t="s">
        <v>88</v>
      </c>
      <c r="G36" s="15" t="s">
        <v>41</v>
      </c>
      <c r="H36" s="85"/>
      <c r="I36" s="85"/>
      <c r="J36" s="85"/>
      <c r="K36" s="85">
        <v>433.8</v>
      </c>
      <c r="L36" s="85">
        <v>608.6</v>
      </c>
      <c r="M36" s="86">
        <v>581.6</v>
      </c>
    </row>
    <row r="37" spans="1:13" ht="72.75" x14ac:dyDescent="0.25">
      <c r="A37" s="41" t="s">
        <v>42</v>
      </c>
      <c r="B37" s="23">
        <v>2</v>
      </c>
      <c r="C37" s="24" t="s">
        <v>87</v>
      </c>
      <c r="D37" s="23">
        <v>0</v>
      </c>
      <c r="E37" s="23"/>
      <c r="F37" s="15" t="s">
        <v>90</v>
      </c>
      <c r="G37" s="15" t="s">
        <v>61</v>
      </c>
      <c r="H37" s="85"/>
      <c r="I37" s="85"/>
      <c r="J37" s="85"/>
      <c r="K37" s="85">
        <v>0</v>
      </c>
      <c r="L37" s="85">
        <v>76.099999999999994</v>
      </c>
      <c r="M37" s="86"/>
    </row>
    <row r="38" spans="1:13" ht="49.5" thickBot="1" x14ac:dyDescent="0.3">
      <c r="A38" s="116" t="s">
        <v>42</v>
      </c>
      <c r="B38" s="117">
        <v>2</v>
      </c>
      <c r="C38" s="118" t="s">
        <v>89</v>
      </c>
      <c r="D38" s="117">
        <v>0</v>
      </c>
      <c r="E38" s="117"/>
      <c r="F38" s="119" t="s">
        <v>86</v>
      </c>
      <c r="G38" s="119" t="s">
        <v>41</v>
      </c>
      <c r="H38" s="120">
        <v>0</v>
      </c>
      <c r="I38" s="120">
        <v>0</v>
      </c>
      <c r="J38" s="120">
        <v>0</v>
      </c>
      <c r="K38" s="120">
        <v>0</v>
      </c>
      <c r="L38" s="120">
        <v>0</v>
      </c>
      <c r="M38" s="121">
        <v>0</v>
      </c>
    </row>
    <row r="39" spans="1:13" ht="17.25" customHeight="1" x14ac:dyDescent="0.25">
      <c r="A39" s="109" t="s">
        <v>42</v>
      </c>
      <c r="B39" s="110">
        <v>3</v>
      </c>
      <c r="C39" s="111"/>
      <c r="D39" s="110"/>
      <c r="E39" s="110"/>
      <c r="F39" s="112" t="s">
        <v>18</v>
      </c>
      <c r="G39" s="113" t="s">
        <v>10</v>
      </c>
      <c r="H39" s="114">
        <f>H40+H42</f>
        <v>14291.9</v>
      </c>
      <c r="I39" s="114">
        <f>I40+I42+I41</f>
        <v>15717.2</v>
      </c>
      <c r="J39" s="114">
        <f t="shared" ref="J39:M39" si="8">J40+J42+J41</f>
        <v>22736</v>
      </c>
      <c r="K39" s="114">
        <f t="shared" si="8"/>
        <v>22929.3</v>
      </c>
      <c r="L39" s="114">
        <f t="shared" si="8"/>
        <v>23622.5</v>
      </c>
      <c r="M39" s="115">
        <f t="shared" si="8"/>
        <v>23911.599999999999</v>
      </c>
    </row>
    <row r="40" spans="1:13" ht="24.75" x14ac:dyDescent="0.25">
      <c r="A40" s="41" t="s">
        <v>42</v>
      </c>
      <c r="B40" s="23">
        <v>3</v>
      </c>
      <c r="C40" s="24" t="s">
        <v>42</v>
      </c>
      <c r="D40" s="23">
        <v>0</v>
      </c>
      <c r="E40" s="25"/>
      <c r="F40" s="15" t="s">
        <v>55</v>
      </c>
      <c r="G40" s="16" t="s">
        <v>10</v>
      </c>
      <c r="H40" s="85">
        <v>14291.9</v>
      </c>
      <c r="I40" s="85">
        <v>14332</v>
      </c>
      <c r="J40" s="85">
        <v>19446.7</v>
      </c>
      <c r="K40" s="85">
        <v>22929.3</v>
      </c>
      <c r="L40" s="85">
        <v>23622.5</v>
      </c>
      <c r="M40" s="86">
        <v>23911.599999999999</v>
      </c>
    </row>
    <row r="41" spans="1:13" ht="24.75" x14ac:dyDescent="0.25">
      <c r="A41" s="46" t="s">
        <v>42</v>
      </c>
      <c r="B41" s="25">
        <v>3</v>
      </c>
      <c r="C41" s="26" t="s">
        <v>42</v>
      </c>
      <c r="D41" s="25">
        <v>0</v>
      </c>
      <c r="E41" s="25"/>
      <c r="F41" s="8" t="s">
        <v>74</v>
      </c>
      <c r="G41" s="16" t="s">
        <v>10</v>
      </c>
      <c r="H41" s="83">
        <v>0</v>
      </c>
      <c r="I41" s="83">
        <v>0</v>
      </c>
      <c r="J41" s="83">
        <v>0</v>
      </c>
      <c r="K41" s="83">
        <v>0</v>
      </c>
      <c r="L41" s="83">
        <v>0</v>
      </c>
      <c r="M41" s="84">
        <v>0</v>
      </c>
    </row>
    <row r="42" spans="1:13" ht="37.5" thickBot="1" x14ac:dyDescent="0.3">
      <c r="A42" s="102" t="s">
        <v>42</v>
      </c>
      <c r="B42" s="103">
        <v>3</v>
      </c>
      <c r="C42" s="104" t="s">
        <v>43</v>
      </c>
      <c r="D42" s="103">
        <v>0</v>
      </c>
      <c r="E42" s="103"/>
      <c r="F42" s="105" t="s">
        <v>82</v>
      </c>
      <c r="G42" s="106" t="s">
        <v>10</v>
      </c>
      <c r="H42" s="107">
        <v>0</v>
      </c>
      <c r="I42" s="107">
        <v>1385.2</v>
      </c>
      <c r="J42" s="107">
        <v>3289.3</v>
      </c>
      <c r="K42" s="107">
        <v>0</v>
      </c>
      <c r="L42" s="107"/>
      <c r="M42" s="108"/>
    </row>
    <row r="43" spans="1:13" ht="43.5" customHeight="1" x14ac:dyDescent="0.25">
      <c r="A43" s="34" t="s">
        <v>42</v>
      </c>
      <c r="B43" s="50">
        <v>4</v>
      </c>
      <c r="C43" s="51"/>
      <c r="D43" s="50"/>
      <c r="E43" s="50"/>
      <c r="F43" s="52" t="s">
        <v>77</v>
      </c>
      <c r="G43" s="53" t="s">
        <v>61</v>
      </c>
      <c r="H43" s="91">
        <f>H44+H45+H46</f>
        <v>2713.6</v>
      </c>
      <c r="I43" s="91">
        <f t="shared" ref="I43:M43" si="9">I44+I45+I46</f>
        <v>75.7</v>
      </c>
      <c r="J43" s="91">
        <f t="shared" si="9"/>
        <v>2678.6000000000004</v>
      </c>
      <c r="K43" s="91">
        <f t="shared" si="9"/>
        <v>2758.4</v>
      </c>
      <c r="L43" s="91">
        <f t="shared" si="9"/>
        <v>2758.4</v>
      </c>
      <c r="M43" s="92">
        <f t="shared" si="9"/>
        <v>2758.4</v>
      </c>
    </row>
    <row r="44" spans="1:13" ht="24.75" x14ac:dyDescent="0.25">
      <c r="A44" s="41" t="s">
        <v>42</v>
      </c>
      <c r="B44" s="23">
        <v>4</v>
      </c>
      <c r="C44" s="24" t="s">
        <v>42</v>
      </c>
      <c r="D44" s="23">
        <v>0</v>
      </c>
      <c r="E44" s="23"/>
      <c r="F44" s="15" t="s">
        <v>56</v>
      </c>
      <c r="G44" s="6" t="s">
        <v>10</v>
      </c>
      <c r="H44" s="93">
        <v>592.79999999999995</v>
      </c>
      <c r="I44" s="83">
        <v>41.7</v>
      </c>
      <c r="J44" s="83">
        <v>2040.9</v>
      </c>
      <c r="K44" s="83">
        <v>2112.4</v>
      </c>
      <c r="L44" s="93">
        <v>2112.4</v>
      </c>
      <c r="M44" s="94">
        <v>2112.4</v>
      </c>
    </row>
    <row r="45" spans="1:13" ht="25.5" customHeight="1" x14ac:dyDescent="0.25">
      <c r="A45" s="41" t="s">
        <v>42</v>
      </c>
      <c r="B45" s="23">
        <v>4</v>
      </c>
      <c r="C45" s="24" t="s">
        <v>43</v>
      </c>
      <c r="D45" s="23">
        <v>0</v>
      </c>
      <c r="E45" s="23"/>
      <c r="F45" s="15" t="s">
        <v>57</v>
      </c>
      <c r="G45" s="6" t="s">
        <v>10</v>
      </c>
      <c r="H45" s="83">
        <v>1638.2</v>
      </c>
      <c r="I45" s="83">
        <v>34</v>
      </c>
      <c r="J45" s="83">
        <v>221.9</v>
      </c>
      <c r="K45" s="83">
        <v>214</v>
      </c>
      <c r="L45" s="83">
        <v>214</v>
      </c>
      <c r="M45" s="84">
        <v>214</v>
      </c>
    </row>
    <row r="46" spans="1:13" ht="84" customHeight="1" thickBot="1" x14ac:dyDescent="0.3">
      <c r="A46" s="42" t="s">
        <v>42</v>
      </c>
      <c r="B46" s="54">
        <v>4</v>
      </c>
      <c r="C46" s="55" t="s">
        <v>44</v>
      </c>
      <c r="D46" s="54">
        <v>0</v>
      </c>
      <c r="E46" s="54"/>
      <c r="F46" s="56" t="s">
        <v>78</v>
      </c>
      <c r="G46" s="57" t="s">
        <v>10</v>
      </c>
      <c r="H46" s="89">
        <v>482.6</v>
      </c>
      <c r="I46" s="89">
        <v>0</v>
      </c>
      <c r="J46" s="89">
        <v>415.8</v>
      </c>
      <c r="K46" s="89">
        <v>432</v>
      </c>
      <c r="L46" s="89">
        <v>432</v>
      </c>
      <c r="M46" s="90">
        <v>432</v>
      </c>
    </row>
    <row r="47" spans="1:13" ht="31.5" customHeight="1" x14ac:dyDescent="0.25">
      <c r="A47" s="34" t="s">
        <v>42</v>
      </c>
      <c r="B47" s="50">
        <v>5</v>
      </c>
      <c r="C47" s="51"/>
      <c r="D47" s="50"/>
      <c r="E47" s="50"/>
      <c r="F47" s="52" t="s">
        <v>19</v>
      </c>
      <c r="G47" s="53" t="s">
        <v>8</v>
      </c>
      <c r="H47" s="95">
        <f>H48+H49+H54+H57+H62+H66</f>
        <v>24226</v>
      </c>
      <c r="I47" s="95">
        <f t="shared" ref="I47:M47" si="10">I48+I49+I54+I57+I62+I66</f>
        <v>31369</v>
      </c>
      <c r="J47" s="95">
        <f t="shared" si="10"/>
        <v>33685.100000000006</v>
      </c>
      <c r="K47" s="95">
        <f t="shared" si="10"/>
        <v>33129.199999999997</v>
      </c>
      <c r="L47" s="95">
        <f t="shared" si="10"/>
        <v>33512.800000000003</v>
      </c>
      <c r="M47" s="96">
        <f t="shared" si="10"/>
        <v>33577.5</v>
      </c>
    </row>
    <row r="48" spans="1:13" ht="27.75" customHeight="1" x14ac:dyDescent="0.25">
      <c r="A48" s="41" t="s">
        <v>42</v>
      </c>
      <c r="B48" s="23">
        <v>5</v>
      </c>
      <c r="C48" s="24" t="s">
        <v>42</v>
      </c>
      <c r="D48" s="23">
        <v>0</v>
      </c>
      <c r="E48" s="25"/>
      <c r="F48" s="15" t="s">
        <v>58</v>
      </c>
      <c r="G48" s="17" t="s">
        <v>10</v>
      </c>
      <c r="H48" s="97">
        <v>22869.4</v>
      </c>
      <c r="I48" s="97">
        <v>30774.2</v>
      </c>
      <c r="J48" s="97">
        <v>33222.400000000001</v>
      </c>
      <c r="K48" s="97">
        <v>32043.200000000001</v>
      </c>
      <c r="L48" s="97">
        <v>32514.799999999999</v>
      </c>
      <c r="M48" s="98">
        <v>32579.5</v>
      </c>
    </row>
    <row r="49" spans="1:13" ht="24.75" x14ac:dyDescent="0.25">
      <c r="A49" s="41" t="s">
        <v>42</v>
      </c>
      <c r="B49" s="23">
        <v>5</v>
      </c>
      <c r="C49" s="24" t="s">
        <v>43</v>
      </c>
      <c r="D49" s="23">
        <v>0</v>
      </c>
      <c r="E49" s="25"/>
      <c r="F49" s="15" t="s">
        <v>20</v>
      </c>
      <c r="G49" s="17" t="s">
        <v>10</v>
      </c>
      <c r="H49" s="97">
        <f>H50+H51+H52+H53</f>
        <v>202.5</v>
      </c>
      <c r="I49" s="97">
        <f t="shared" ref="I49:M49" si="11">I50+I51+I52+I53</f>
        <v>131.1</v>
      </c>
      <c r="J49" s="97">
        <f t="shared" si="11"/>
        <v>35</v>
      </c>
      <c r="K49" s="97">
        <f t="shared" si="11"/>
        <v>120</v>
      </c>
      <c r="L49" s="97">
        <f t="shared" si="11"/>
        <v>120</v>
      </c>
      <c r="M49" s="98">
        <f t="shared" si="11"/>
        <v>120</v>
      </c>
    </row>
    <row r="50" spans="1:13" ht="39" customHeight="1" x14ac:dyDescent="0.25">
      <c r="A50" s="46" t="s">
        <v>42</v>
      </c>
      <c r="B50" s="25">
        <v>5</v>
      </c>
      <c r="C50" s="26" t="s">
        <v>43</v>
      </c>
      <c r="D50" s="25">
        <v>0</v>
      </c>
      <c r="E50" s="25"/>
      <c r="F50" s="8" t="s">
        <v>21</v>
      </c>
      <c r="G50" s="6" t="s">
        <v>10</v>
      </c>
      <c r="H50" s="93">
        <v>123.3</v>
      </c>
      <c r="I50" s="93"/>
      <c r="J50" s="93">
        <v>35</v>
      </c>
      <c r="K50" s="93">
        <v>50</v>
      </c>
      <c r="L50" s="93">
        <v>50</v>
      </c>
      <c r="M50" s="94">
        <v>50</v>
      </c>
    </row>
    <row r="51" spans="1:13" ht="36.75" x14ac:dyDescent="0.25">
      <c r="A51" s="46" t="s">
        <v>42</v>
      </c>
      <c r="B51" s="25">
        <v>5</v>
      </c>
      <c r="C51" s="26" t="s">
        <v>43</v>
      </c>
      <c r="D51" s="25">
        <v>0</v>
      </c>
      <c r="E51" s="25"/>
      <c r="F51" s="8" t="s">
        <v>22</v>
      </c>
      <c r="G51" s="6" t="s">
        <v>10</v>
      </c>
      <c r="H51" s="93">
        <v>50</v>
      </c>
      <c r="I51" s="93">
        <v>131.1</v>
      </c>
      <c r="J51" s="93">
        <v>0</v>
      </c>
      <c r="K51" s="93">
        <v>50</v>
      </c>
      <c r="L51" s="93">
        <v>50</v>
      </c>
      <c r="M51" s="94">
        <v>50</v>
      </c>
    </row>
    <row r="52" spans="1:13" x14ac:dyDescent="0.25">
      <c r="A52" s="46" t="s">
        <v>42</v>
      </c>
      <c r="B52" s="25">
        <v>5</v>
      </c>
      <c r="C52" s="26" t="s">
        <v>43</v>
      </c>
      <c r="D52" s="25">
        <v>0</v>
      </c>
      <c r="E52" s="25"/>
      <c r="F52" s="8" t="s">
        <v>23</v>
      </c>
      <c r="G52" s="6" t="s">
        <v>10</v>
      </c>
      <c r="H52" s="93">
        <v>9.1999999999999993</v>
      </c>
      <c r="I52" s="93">
        <v>0</v>
      </c>
      <c r="J52" s="93">
        <v>0</v>
      </c>
      <c r="K52" s="93">
        <v>0</v>
      </c>
      <c r="L52" s="93">
        <v>0</v>
      </c>
      <c r="M52" s="94">
        <v>0</v>
      </c>
    </row>
    <row r="53" spans="1:13" ht="48.75" x14ac:dyDescent="0.25">
      <c r="A53" s="46" t="s">
        <v>42</v>
      </c>
      <c r="B53" s="25">
        <v>5</v>
      </c>
      <c r="C53" s="26" t="s">
        <v>43</v>
      </c>
      <c r="D53" s="25">
        <v>0</v>
      </c>
      <c r="E53" s="25"/>
      <c r="F53" s="8" t="s">
        <v>24</v>
      </c>
      <c r="G53" s="6" t="s">
        <v>10</v>
      </c>
      <c r="H53" s="93">
        <v>20</v>
      </c>
      <c r="I53" s="93">
        <v>0</v>
      </c>
      <c r="J53" s="93">
        <v>0</v>
      </c>
      <c r="K53" s="93">
        <v>20</v>
      </c>
      <c r="L53" s="93">
        <v>20</v>
      </c>
      <c r="M53" s="94">
        <v>20</v>
      </c>
    </row>
    <row r="54" spans="1:13" ht="36.75" x14ac:dyDescent="0.25">
      <c r="A54" s="41" t="s">
        <v>42</v>
      </c>
      <c r="B54" s="23">
        <v>5</v>
      </c>
      <c r="C54" s="24" t="s">
        <v>44</v>
      </c>
      <c r="D54" s="23">
        <v>0</v>
      </c>
      <c r="E54" s="25"/>
      <c r="F54" s="15" t="s">
        <v>25</v>
      </c>
      <c r="G54" s="6" t="s">
        <v>10</v>
      </c>
      <c r="H54" s="97">
        <f>H55+H56</f>
        <v>111.5</v>
      </c>
      <c r="I54" s="97">
        <f t="shared" ref="I54:M54" si="12">I55+I56</f>
        <v>65.099999999999994</v>
      </c>
      <c r="J54" s="97">
        <f t="shared" si="12"/>
        <v>0</v>
      </c>
      <c r="K54" s="97">
        <f t="shared" si="12"/>
        <v>88</v>
      </c>
      <c r="L54" s="97">
        <f t="shared" si="12"/>
        <v>0</v>
      </c>
      <c r="M54" s="98">
        <f t="shared" si="12"/>
        <v>0</v>
      </c>
    </row>
    <row r="55" spans="1:13" x14ac:dyDescent="0.25">
      <c r="A55" s="46" t="s">
        <v>42</v>
      </c>
      <c r="B55" s="25">
        <v>5</v>
      </c>
      <c r="C55" s="26" t="s">
        <v>44</v>
      </c>
      <c r="D55" s="25">
        <v>0</v>
      </c>
      <c r="E55" s="25"/>
      <c r="F55" s="8" t="s">
        <v>26</v>
      </c>
      <c r="G55" s="6" t="s">
        <v>10</v>
      </c>
      <c r="H55" s="93">
        <v>111.5</v>
      </c>
      <c r="I55" s="93"/>
      <c r="J55" s="93">
        <v>0</v>
      </c>
      <c r="K55" s="93">
        <v>88</v>
      </c>
      <c r="L55" s="93">
        <v>0</v>
      </c>
      <c r="M55" s="94">
        <v>0</v>
      </c>
    </row>
    <row r="56" spans="1:13" ht="24.75" x14ac:dyDescent="0.25">
      <c r="A56" s="46" t="s">
        <v>42</v>
      </c>
      <c r="B56" s="25">
        <v>5</v>
      </c>
      <c r="C56" s="26" t="s">
        <v>44</v>
      </c>
      <c r="D56" s="25">
        <v>0</v>
      </c>
      <c r="E56" s="25"/>
      <c r="F56" s="8" t="s">
        <v>27</v>
      </c>
      <c r="G56" s="6" t="s">
        <v>10</v>
      </c>
      <c r="H56" s="93">
        <v>0</v>
      </c>
      <c r="I56" s="93">
        <v>65.099999999999994</v>
      </c>
      <c r="J56" s="93">
        <v>0</v>
      </c>
      <c r="K56" s="93">
        <v>0</v>
      </c>
      <c r="L56" s="93">
        <v>0</v>
      </c>
      <c r="M56" s="94">
        <v>0</v>
      </c>
    </row>
    <row r="57" spans="1:13" ht="24.75" x14ac:dyDescent="0.25">
      <c r="A57" s="41" t="s">
        <v>42</v>
      </c>
      <c r="B57" s="23">
        <v>5</v>
      </c>
      <c r="C57" s="24" t="s">
        <v>45</v>
      </c>
      <c r="D57" s="23">
        <v>0</v>
      </c>
      <c r="E57" s="25"/>
      <c r="F57" s="15" t="s">
        <v>28</v>
      </c>
      <c r="G57" s="6" t="s">
        <v>10</v>
      </c>
      <c r="H57" s="97">
        <f>H58+H59+H60+H61</f>
        <v>208.10000000000002</v>
      </c>
      <c r="I57" s="97">
        <f t="shared" ref="I57:M57" si="13">I58+I59+I60+I61</f>
        <v>105.5</v>
      </c>
      <c r="J57" s="97">
        <f t="shared" si="13"/>
        <v>0</v>
      </c>
      <c r="K57" s="97">
        <f t="shared" si="13"/>
        <v>100</v>
      </c>
      <c r="L57" s="97">
        <f t="shared" si="13"/>
        <v>100</v>
      </c>
      <c r="M57" s="98">
        <f t="shared" si="13"/>
        <v>100</v>
      </c>
    </row>
    <row r="58" spans="1:13" x14ac:dyDescent="0.25">
      <c r="A58" s="46" t="s">
        <v>42</v>
      </c>
      <c r="B58" s="25">
        <v>5</v>
      </c>
      <c r="C58" s="26" t="s">
        <v>45</v>
      </c>
      <c r="D58" s="25">
        <v>0</v>
      </c>
      <c r="E58" s="25"/>
      <c r="F58" s="8" t="s">
        <v>29</v>
      </c>
      <c r="G58" s="6" t="s">
        <v>10</v>
      </c>
      <c r="H58" s="93">
        <v>90.9</v>
      </c>
      <c r="I58" s="93">
        <v>100</v>
      </c>
      <c r="J58" s="93">
        <v>0</v>
      </c>
      <c r="K58" s="93">
        <v>80</v>
      </c>
      <c r="L58" s="93">
        <v>80</v>
      </c>
      <c r="M58" s="94">
        <v>80</v>
      </c>
    </row>
    <row r="59" spans="1:13" ht="36.75" x14ac:dyDescent="0.25">
      <c r="A59" s="46" t="s">
        <v>42</v>
      </c>
      <c r="B59" s="25">
        <v>5</v>
      </c>
      <c r="C59" s="26" t="s">
        <v>45</v>
      </c>
      <c r="D59" s="25">
        <v>0</v>
      </c>
      <c r="E59" s="25"/>
      <c r="F59" s="8" t="s">
        <v>30</v>
      </c>
      <c r="G59" s="6" t="s">
        <v>10</v>
      </c>
      <c r="H59" s="93">
        <v>97.2</v>
      </c>
      <c r="I59" s="93">
        <v>5.5</v>
      </c>
      <c r="J59" s="93">
        <v>0</v>
      </c>
      <c r="K59" s="93">
        <v>0</v>
      </c>
      <c r="L59" s="93">
        <v>0</v>
      </c>
      <c r="M59" s="94">
        <v>0</v>
      </c>
    </row>
    <row r="60" spans="1:13" ht="24.75" x14ac:dyDescent="0.25">
      <c r="A60" s="46" t="s">
        <v>42</v>
      </c>
      <c r="B60" s="25">
        <v>5</v>
      </c>
      <c r="C60" s="26" t="s">
        <v>45</v>
      </c>
      <c r="D60" s="25">
        <v>0</v>
      </c>
      <c r="E60" s="25"/>
      <c r="F60" s="8" t="s">
        <v>31</v>
      </c>
      <c r="G60" s="6" t="s">
        <v>10</v>
      </c>
      <c r="H60" s="93">
        <v>20</v>
      </c>
      <c r="I60" s="93">
        <v>0</v>
      </c>
      <c r="J60" s="93">
        <v>0</v>
      </c>
      <c r="K60" s="93">
        <v>20</v>
      </c>
      <c r="L60" s="93">
        <v>20</v>
      </c>
      <c r="M60" s="94">
        <v>20</v>
      </c>
    </row>
    <row r="61" spans="1:13" ht="24.75" x14ac:dyDescent="0.25">
      <c r="A61" s="46" t="s">
        <v>42</v>
      </c>
      <c r="B61" s="25">
        <v>5</v>
      </c>
      <c r="C61" s="26" t="s">
        <v>45</v>
      </c>
      <c r="D61" s="25">
        <v>0</v>
      </c>
      <c r="E61" s="25"/>
      <c r="F61" s="8" t="s">
        <v>59</v>
      </c>
      <c r="G61" s="6" t="s">
        <v>10</v>
      </c>
      <c r="H61" s="93">
        <v>0</v>
      </c>
      <c r="I61" s="93">
        <v>0</v>
      </c>
      <c r="J61" s="93">
        <v>0</v>
      </c>
      <c r="K61" s="93">
        <v>0</v>
      </c>
      <c r="L61" s="93">
        <v>0</v>
      </c>
      <c r="M61" s="94">
        <v>0</v>
      </c>
    </row>
    <row r="62" spans="1:13" ht="36.75" x14ac:dyDescent="0.25">
      <c r="A62" s="41" t="s">
        <v>42</v>
      </c>
      <c r="B62" s="23">
        <v>5</v>
      </c>
      <c r="C62" s="24" t="s">
        <v>46</v>
      </c>
      <c r="D62" s="23">
        <v>0</v>
      </c>
      <c r="E62" s="25"/>
      <c r="F62" s="15" t="s">
        <v>33</v>
      </c>
      <c r="G62" s="17" t="s">
        <v>10</v>
      </c>
      <c r="H62" s="97">
        <f>H63+H64+H65</f>
        <v>491.7</v>
      </c>
      <c r="I62" s="97">
        <f t="shared" ref="I62:M62" si="14">I63+I64+I65</f>
        <v>245.2</v>
      </c>
      <c r="J62" s="97">
        <f t="shared" si="14"/>
        <v>408.3</v>
      </c>
      <c r="K62" s="97">
        <f t="shared" si="14"/>
        <v>750</v>
      </c>
      <c r="L62" s="97">
        <f t="shared" si="14"/>
        <v>750</v>
      </c>
      <c r="M62" s="98">
        <f t="shared" si="14"/>
        <v>750</v>
      </c>
    </row>
    <row r="63" spans="1:13" ht="24.75" x14ac:dyDescent="0.25">
      <c r="A63" s="46" t="s">
        <v>42</v>
      </c>
      <c r="B63" s="25">
        <v>5</v>
      </c>
      <c r="C63" s="26" t="s">
        <v>46</v>
      </c>
      <c r="D63" s="25">
        <v>0</v>
      </c>
      <c r="E63" s="25"/>
      <c r="F63" s="8" t="s">
        <v>34</v>
      </c>
      <c r="G63" s="6" t="s">
        <v>10</v>
      </c>
      <c r="H63" s="93">
        <v>473.9</v>
      </c>
      <c r="I63" s="93">
        <v>245.2</v>
      </c>
      <c r="J63" s="93">
        <v>400</v>
      </c>
      <c r="K63" s="93">
        <v>600</v>
      </c>
      <c r="L63" s="93">
        <v>600</v>
      </c>
      <c r="M63" s="94">
        <v>600</v>
      </c>
    </row>
    <row r="64" spans="1:13" ht="36.75" x14ac:dyDescent="0.25">
      <c r="A64" s="46" t="s">
        <v>42</v>
      </c>
      <c r="B64" s="25">
        <v>5</v>
      </c>
      <c r="C64" s="26" t="s">
        <v>46</v>
      </c>
      <c r="D64" s="25">
        <v>0</v>
      </c>
      <c r="E64" s="25"/>
      <c r="F64" s="8" t="s">
        <v>35</v>
      </c>
      <c r="G64" s="6" t="s">
        <v>10</v>
      </c>
      <c r="H64" s="93"/>
      <c r="I64" s="93">
        <v>0</v>
      </c>
      <c r="J64" s="93"/>
      <c r="K64" s="93">
        <v>100</v>
      </c>
      <c r="L64" s="93">
        <v>100</v>
      </c>
      <c r="M64" s="94">
        <v>100</v>
      </c>
    </row>
    <row r="65" spans="1:13" ht="24.75" x14ac:dyDescent="0.25">
      <c r="A65" s="46" t="s">
        <v>42</v>
      </c>
      <c r="B65" s="25">
        <v>5</v>
      </c>
      <c r="C65" s="26" t="s">
        <v>46</v>
      </c>
      <c r="D65" s="25">
        <v>0</v>
      </c>
      <c r="E65" s="25"/>
      <c r="F65" s="8" t="s">
        <v>36</v>
      </c>
      <c r="G65" s="6" t="s">
        <v>10</v>
      </c>
      <c r="H65" s="93">
        <v>17.8</v>
      </c>
      <c r="I65" s="93">
        <v>0</v>
      </c>
      <c r="J65" s="93">
        <v>8.3000000000000007</v>
      </c>
      <c r="K65" s="93">
        <v>50</v>
      </c>
      <c r="L65" s="93">
        <v>50</v>
      </c>
      <c r="M65" s="94">
        <v>50</v>
      </c>
    </row>
    <row r="66" spans="1:13" ht="36.75" customHeight="1" x14ac:dyDescent="0.25">
      <c r="A66" s="41" t="s">
        <v>42</v>
      </c>
      <c r="B66" s="23">
        <v>5</v>
      </c>
      <c r="C66" s="24" t="s">
        <v>47</v>
      </c>
      <c r="D66" s="23">
        <v>0</v>
      </c>
      <c r="E66" s="23"/>
      <c r="F66" s="15" t="s">
        <v>11</v>
      </c>
      <c r="G66" s="15" t="s">
        <v>37</v>
      </c>
      <c r="H66" s="97">
        <f>H67+H68+H69+H70+H71</f>
        <v>342.8</v>
      </c>
      <c r="I66" s="97">
        <f t="shared" ref="I66:M66" si="15">I67+I68+I69+I70+I71</f>
        <v>47.9</v>
      </c>
      <c r="J66" s="97">
        <f t="shared" si="15"/>
        <v>19.399999999999999</v>
      </c>
      <c r="K66" s="97">
        <f t="shared" si="15"/>
        <v>28</v>
      </c>
      <c r="L66" s="97">
        <f t="shared" si="15"/>
        <v>28</v>
      </c>
      <c r="M66" s="98">
        <f t="shared" si="15"/>
        <v>28</v>
      </c>
    </row>
    <row r="67" spans="1:13" ht="24.75" x14ac:dyDescent="0.25">
      <c r="A67" s="46" t="s">
        <v>42</v>
      </c>
      <c r="B67" s="25">
        <v>5</v>
      </c>
      <c r="C67" s="26" t="s">
        <v>47</v>
      </c>
      <c r="D67" s="25">
        <v>0</v>
      </c>
      <c r="E67" s="25"/>
      <c r="F67" s="8" t="s">
        <v>38</v>
      </c>
      <c r="G67" s="8" t="s">
        <v>10</v>
      </c>
      <c r="H67" s="93">
        <v>233.8</v>
      </c>
      <c r="I67" s="93"/>
      <c r="J67" s="93">
        <v>8.4</v>
      </c>
      <c r="K67" s="93">
        <v>18</v>
      </c>
      <c r="L67" s="93">
        <v>18</v>
      </c>
      <c r="M67" s="94">
        <v>18</v>
      </c>
    </row>
    <row r="68" spans="1:13" x14ac:dyDescent="0.25">
      <c r="A68" s="46" t="s">
        <v>42</v>
      </c>
      <c r="B68" s="25">
        <v>5</v>
      </c>
      <c r="C68" s="26" t="s">
        <v>47</v>
      </c>
      <c r="D68" s="25">
        <v>0</v>
      </c>
      <c r="E68" s="25"/>
      <c r="F68" s="8" t="s">
        <v>40</v>
      </c>
      <c r="G68" s="8" t="s">
        <v>10</v>
      </c>
      <c r="H68" s="93">
        <v>49</v>
      </c>
      <c r="I68" s="93"/>
      <c r="J68" s="93"/>
      <c r="K68" s="93"/>
      <c r="L68" s="93"/>
      <c r="M68" s="94"/>
    </row>
    <row r="69" spans="1:13" ht="24.75" x14ac:dyDescent="0.25">
      <c r="A69" s="46" t="s">
        <v>42</v>
      </c>
      <c r="B69" s="25">
        <v>5</v>
      </c>
      <c r="C69" s="26" t="s">
        <v>47</v>
      </c>
      <c r="D69" s="25">
        <v>0</v>
      </c>
      <c r="E69" s="25"/>
      <c r="F69" s="8" t="s">
        <v>39</v>
      </c>
      <c r="G69" s="8" t="s">
        <v>10</v>
      </c>
      <c r="H69" s="93">
        <v>20</v>
      </c>
      <c r="I69" s="93">
        <v>37.9</v>
      </c>
      <c r="J69" s="93">
        <v>11</v>
      </c>
      <c r="K69" s="93">
        <v>10</v>
      </c>
      <c r="L69" s="93">
        <v>10</v>
      </c>
      <c r="M69" s="94">
        <v>10</v>
      </c>
    </row>
    <row r="70" spans="1:13" x14ac:dyDescent="0.25">
      <c r="A70" s="46" t="s">
        <v>42</v>
      </c>
      <c r="B70" s="25">
        <v>5</v>
      </c>
      <c r="C70" s="26" t="s">
        <v>47</v>
      </c>
      <c r="D70" s="25">
        <v>0</v>
      </c>
      <c r="E70" s="25"/>
      <c r="F70" s="8" t="s">
        <v>60</v>
      </c>
      <c r="G70" s="8" t="s">
        <v>10</v>
      </c>
      <c r="H70" s="93">
        <v>0</v>
      </c>
      <c r="I70" s="93"/>
      <c r="J70" s="93">
        <v>0</v>
      </c>
      <c r="K70" s="93">
        <v>0</v>
      </c>
      <c r="L70" s="93">
        <v>0</v>
      </c>
      <c r="M70" s="94">
        <v>0</v>
      </c>
    </row>
    <row r="71" spans="1:13" ht="15.75" thickBot="1" x14ac:dyDescent="0.3">
      <c r="A71" s="47" t="s">
        <v>42</v>
      </c>
      <c r="B71" s="48">
        <v>5</v>
      </c>
      <c r="C71" s="49" t="s">
        <v>47</v>
      </c>
      <c r="D71" s="48">
        <v>0</v>
      </c>
      <c r="E71" s="48"/>
      <c r="F71" s="43" t="s">
        <v>16</v>
      </c>
      <c r="G71" s="43" t="s">
        <v>10</v>
      </c>
      <c r="H71" s="99">
        <v>40</v>
      </c>
      <c r="I71" s="99">
        <v>10</v>
      </c>
      <c r="J71" s="99">
        <v>0</v>
      </c>
      <c r="K71" s="99">
        <v>0</v>
      </c>
      <c r="L71" s="99">
        <v>0</v>
      </c>
      <c r="M71" s="100">
        <v>0</v>
      </c>
    </row>
    <row r="72" spans="1:13" x14ac:dyDescent="0.25">
      <c r="A72" s="27"/>
    </row>
  </sheetData>
  <mergeCells count="9">
    <mergeCell ref="J3:M3"/>
    <mergeCell ref="A10:E10"/>
    <mergeCell ref="F10:F11"/>
    <mergeCell ref="G10:G11"/>
    <mergeCell ref="H10:M10"/>
    <mergeCell ref="J5:M5"/>
    <mergeCell ref="J6:M6"/>
    <mergeCell ref="J7:M7"/>
    <mergeCell ref="A9:M9"/>
  </mergeCells>
  <pageMargins left="0.70866141732283472" right="0.70866141732283472" top="0.74803149606299213" bottom="0.74803149606299213" header="0.31496062992125984" footer="0.31496062992125984"/>
  <pageSetup paperSize="9" scale="91" fitToHeight="0" orientation="landscape" r:id="rId1"/>
  <rowBreaks count="1" manualBreakCount="1">
    <brk id="19" max="12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2022-03-28T06:29:33Z</dcterms:modified>
</cp:coreProperties>
</file>