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8835" activeTab="0"/>
  </bookViews>
  <sheets>
    <sheet name="Лист2" sheetId="1" r:id="rId1"/>
  </sheets>
  <definedNames>
    <definedName name="_xlnm.Print_Area" localSheetId="0">'Лист2'!$A$1:$C$99</definedName>
  </definedNames>
  <calcPr fullCalcOnLoad="1"/>
</workbook>
</file>

<file path=xl/sharedStrings.xml><?xml version="1.0" encoding="utf-8"?>
<sst xmlns="http://schemas.openxmlformats.org/spreadsheetml/2006/main" count="191" uniqueCount="189">
  <si>
    <t xml:space="preserve">Наименование 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</si>
  <si>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</si>
  <si>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</si>
  <si>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</si>
  <si>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</si>
  <si>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</si>
  <si>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</si>
  <si>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</si>
  <si>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</si>
  <si>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</si>
  <si>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</si>
  <si>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</si>
  <si>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000 1 16 00000 00 0000 000</t>
  </si>
  <si>
    <t>Прочие доходы от использования имущества и прав, находящихся в государственной и муниципальной собственности</t>
  </si>
  <si>
    <t>182 1 01 00000 00 0000 000</t>
  </si>
  <si>
    <t xml:space="preserve">182 1 01 02000 01 0000 110 </t>
  </si>
  <si>
    <t>182 1 05 00000 00 0000 000</t>
  </si>
  <si>
    <t>000 1 13 00000 00 0000 000</t>
  </si>
  <si>
    <t xml:space="preserve">Прочие поступления от использования имущества, находящегося в собственности муниципальных районов  </t>
  </si>
  <si>
    <t>ШТРАФЫ, САНКЦИИ, ВОЗМЕЩЕНИЕ УЩЕРБА</t>
  </si>
  <si>
    <t>000 1 11 00000 00 0000 000</t>
  </si>
  <si>
    <t>000 1 11 05000 00 0000 120</t>
  </si>
  <si>
    <t>Арендная плата и поступления от продажи права на заключение договоров аренды за земли, находящиеся в собственности муниципальных районов</t>
  </si>
  <si>
    <t>000 1 11 09 000 00 0000 000</t>
  </si>
  <si>
    <t>ДОХОДЫ ОТ ОКАЗАНИЯ ПЛАТНЫХ УСЛУГ И КОМПЕНСАЦИИ ЗАТРАТ ГОСУДАРСТВУ</t>
  </si>
  <si>
    <t>НАЛОГИ НА ТОВАРЫ (РАБОТЫ, УСЛУГИ), РЕАЛИЗУЕМЫЕ НА ТЕРРИТОРИИ РОССИЙСКОЙ ФЕДЕРАЦИИ</t>
  </si>
  <si>
    <t>000 1 12 00000 00 0000 000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</si>
  <si>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</si>
  <si>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</si>
  <si>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</si>
  <si>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</si>
  <si>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за совершение действий, связанных с лицензированием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</si>
  <si>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</si>
  <si>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</si>
  <si>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182 1 05 04000 02 0000 110 </t>
  </si>
  <si>
    <t>000 1 13 01995 05 0000 130</t>
  </si>
  <si>
    <t>Прочие доходы от компенсации затрат бюджетов муниципальных районов</t>
  </si>
  <si>
    <t xml:space="preserve">182 1 05 04020 02 1000 110 </t>
  </si>
  <si>
    <t>182 1 08 03010 01 1000 110</t>
  </si>
  <si>
    <t>917 1 08 07084 01 1000 110</t>
  </si>
  <si>
    <t>Платежи от государственных и муниципальных унитарных предприятий</t>
  </si>
  <si>
    <t>000 1 11 07000 00 0000 000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</si>
  <si>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</si>
  <si>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100 1 03 00000 00 0000 000</t>
  </si>
  <si>
    <t>100 1 03 02230 01 0000 110</t>
  </si>
  <si>
    <t>100 1 03 02240 01 0000 110</t>
  </si>
  <si>
    <t>100 1 03 02250 01 0000 110</t>
  </si>
  <si>
    <t>100 1 03 02260 01 0000 110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</si>
  <si>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</si>
  <si>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182 1 05 02000 02 0000 110 </t>
  </si>
  <si>
    <t xml:space="preserve">182 1 05 02010 02 1000 110 </t>
  </si>
  <si>
    <t>Налог, взимаемый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</si>
  <si>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</si>
  <si>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</si>
  <si>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182 1 05 01010 01 0000 110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</si>
  <si>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</si>
  <si>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</si>
  <si>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(рублей)</t>
  </si>
  <si>
    <t>Код бюджетной классификации Российской Федерации</t>
  </si>
  <si>
    <t>Прочие доходы от оказания платных услуг получателями средств бюджетов  муниципальных районов</t>
  </si>
  <si>
    <t>Приложение 1</t>
  </si>
  <si>
    <t>182 1 01 02040 01 0000 110</t>
  </si>
  <si>
    <t>048 1 12 01041 01 6000 120</t>
  </si>
  <si>
    <t>048 1 12 01042 01 6000 120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</si>
  <si>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</si>
  <si>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</si>
  <si>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182 1 01 02030 01 1000 110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</si>
  <si>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</si>
  <si>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Плата за выбросы загрязняющих веществ в атмосферный воздух стационарными объектами(федеральные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</si>
  <si>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</si>
  <si>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</si>
  <si>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</si>
  <si>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182 1 16 05160 01 0000 140</t>
  </si>
  <si>
    <t>Штрафы за налоговые правонарушения, установленные Главой 16 Налогового кодекса Российской Федерации</t>
  </si>
  <si>
    <t xml:space="preserve">182  16 05000 01 0000 140
</t>
  </si>
  <si>
    <t xml:space="preserve"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
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</si>
  <si>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</si>
  <si>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
000 1 16 01000 01 0000 140
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</si>
  <si>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</si>
  <si>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188 1 16 01060 01 0000 140
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</si>
  <si>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</si>
  <si>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</si>
  <si>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000 1 16 01150 01 0000 140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</si>
  <si>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судьями федеральных судов, должностными лицами федеральных государственных органов, учреждений, Центрального банка Российской Федерации
</t>
  </si>
  <si>
    <t xml:space="preserve">182 1 16 01151 01 0000 140
</t>
  </si>
  <si>
    <t xml:space="preserve">188 1 16 01061 01 0000 140
</t>
  </si>
  <si>
    <t>917 1 11 05013 05 0000 120</t>
  </si>
  <si>
    <t>917 1 11 05025 05 0000 120</t>
  </si>
  <si>
    <t>917 1 11 07015 05 0000 120</t>
  </si>
  <si>
    <t>917 1 11 09045 050000 120</t>
  </si>
  <si>
    <t>048 1 12 01010 01 6000 120</t>
  </si>
  <si>
    <t>957 1 13 01995 05 0012 130</t>
  </si>
  <si>
    <t>000 1 13 02995 05 0000 130</t>
  </si>
  <si>
    <t>971 1 13 02995 05 0000 130</t>
  </si>
  <si>
    <t>971 1 13 02995 05 0002 130</t>
  </si>
  <si>
    <t>971 1 13 02995 05 0003 130</t>
  </si>
  <si>
    <t>971 1 13 02995 05 0005 130</t>
  </si>
  <si>
    <t>971 1 13 02995 05 0007 130</t>
  </si>
  <si>
    <t>971 1 13 02995 05 0009 130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</si>
  <si>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</si>
  <si>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 xml:space="preserve">917 1 11 05075 05 0000 120
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</si>
  <si>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</si>
  <si>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</si>
  <si>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</si>
  <si>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</si>
  <si>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</si>
  <si>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</si>
  <si>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</si>
  <si>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</si>
  <si>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</si>
  <si>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</si>
  <si>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</si>
  <si>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</si>
  <si>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</si>
  <si>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</si>
  <si>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</si>
  <si>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</si>
  <si>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</si>
  <si>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</si>
  <si>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</si>
  <si>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</si>
  <si>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Осуществление отдельных областных государственных полномочий в области противодействия коррупции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</si>
  <si>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</si>
  <si>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</si>
  <si>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</si>
  <si>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</si>
  <si>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</si>
  <si>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</si>
  <si>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на осуществление внешнего финансового контроля поселений, входящих в состав МО "Катангский район</t>
  </si>
  <si>
    <t>Межбюджетные трансферты, переданные  бюджетам муниципальных образований  на осуществление части полномочий по решению вопросов  местного значения в соответствии  с заключенными соглашениями на исполнение бюджета и сметы</t>
  </si>
  <si>
    <t>Межбюджетные трансферты, переданные  бюджетам муниципальных образований  на выполнение  Программы "Молодежная политика, работа с детьми и молодежью Преображенского муниципального образования на 2016-2019гг."</t>
  </si>
  <si>
    <t>ИТОГО ДОХОДОВ</t>
  </si>
  <si>
    <t>Субсидии на реализацию мероприятий перечня проектов народных инициатив</t>
  </si>
  <si>
    <t>917 2 02 29999 05 0129 150</t>
  </si>
  <si>
    <t xml:space="preserve"> 000 2 02 20000 05 0000 150</t>
  </si>
  <si>
    <t xml:space="preserve"> 000 2 02 29999 05 0000 150</t>
  </si>
  <si>
    <t>917 2 02 29999 05 0023 150</t>
  </si>
  <si>
    <t>917 2 02 29999 05 0024 150</t>
  </si>
  <si>
    <t>Субсидии из областного бюджета местным бюджетам на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</t>
  </si>
  <si>
    <t>Предоставление субсидий местным бюджетам на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</si>
  <si>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971 2 02 29999 05 0074 150</t>
  </si>
  <si>
    <t>971 2 02 29999 05 0075 150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</si>
  <si>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</si>
  <si>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</si>
  <si>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 xml:space="preserve">Субвенции бюджетам на проведение Всероссийской переписи населения 2020 года
</t>
  </si>
  <si>
    <t xml:space="preserve">Субвенции бюджетам муниципальных районов на проведение Всероссийской переписи населения 2020 года
</t>
  </si>
  <si>
    <t>000 2 02 35469 00 0000 150</t>
  </si>
  <si>
    <t xml:space="preserve">917 2 02 35469 05 0000 150
</t>
  </si>
  <si>
    <t>957 2 02 25519 05 0000 150</t>
  </si>
  <si>
    <t>957 2 02 25519 00 0000 150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</si>
  <si>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</si>
  <si>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971 2 02 29999 05 0025 150</t>
  </si>
  <si>
    <t>Прогнозируемые доходы бюджета района  на 2020 год</t>
  </si>
  <si>
    <t>Осуществление полномочий по внутреннему муниципальному финансовому контролю и по контролю в сфере закупок товаров, работ, услуг для обеспечения муниципальных нужд</t>
  </si>
  <si>
    <t>917 20240014050073150</t>
  </si>
  <si>
    <t xml:space="preserve"> к решению Думы муниципального образования "Катангский район" "О бюджете муниципального образования "Катангский район" на 2021 год и на плановый период 2021 и 2022 годов"</t>
  </si>
  <si>
    <t>048 1 12 01070 01 6000 120</t>
  </si>
  <si>
    <t xml:space="preserve">000 2 02 30000 00 0000 150 </t>
  </si>
  <si>
    <t>0002 02 30022 05 0000 150</t>
  </si>
  <si>
    <t>917 2 02 30022 05 0000 150</t>
  </si>
  <si>
    <t>000 2 02 30024 05 0000 150</t>
  </si>
  <si>
    <t>917 2 02 30024 05 0030 150</t>
  </si>
  <si>
    <t>917 2 02 30024 05 0031 150</t>
  </si>
  <si>
    <t>917 2 02 30024 05 0033 150</t>
  </si>
  <si>
    <t>917 2 02 30024 05 0034 150</t>
  </si>
  <si>
    <t>971 2 02 30024 05 0035 150</t>
  </si>
  <si>
    <t>917 2 02 30024 05 0036 150</t>
  </si>
  <si>
    <t>917 2 02 30024 05 0039 150</t>
  </si>
  <si>
    <t>917 2 02 30024 05 0040 150</t>
  </si>
  <si>
    <t>917 2 02 30024 05 0070 150</t>
  </si>
  <si>
    <t>000 2 02 35120 05 0000 150</t>
  </si>
  <si>
    <t>917 2 02 35120 05 0000 150</t>
  </si>
  <si>
    <t>000 2 02 39999 05 0000 150</t>
  </si>
  <si>
    <t>971 2 02 39999 05 0037 150</t>
  </si>
  <si>
    <t>971 2 02 39999 05 0038 150</t>
  </si>
  <si>
    <t>000 2 0240014 00 0000 150</t>
  </si>
  <si>
    <t>910 2 0240014 05 0041 150</t>
  </si>
  <si>
    <t>910 2 0240014 05 0043 150</t>
  </si>
  <si>
    <t>910 2 0240014 05 0060 150</t>
  </si>
  <si>
    <t>Сумма</t>
  </si>
  <si>
    <t>000 0 00 00000 00 0000 000</t>
  </si>
  <si>
    <t>Прочие доходы от компенсации затрат бюджетов муниципальных районов (МКОУ СОШ с. Ербогачен)</t>
  </si>
  <si>
    <t>Прочие доходы от компенсации затрат бюджетов муниципальных районов (МКДОУ ДС "Радуга" с. Ербогачен)</t>
  </si>
  <si>
    <t>Прочие доходы от компенсации затрат бюджетов муниципальных районов (МКДОУ ДС с. Непа)</t>
  </si>
  <si>
    <t xml:space="preserve">Прочие доходы от компенсации затрат бюджетов муниципальных районов (МКДОУ ДС с. Преображенка)                 </t>
  </si>
  <si>
    <t xml:space="preserve">Прочие доходы от компенсации затрат бюджетов муниципальных районов (МКДОУ ДС с. Подволошино)              </t>
  </si>
  <si>
    <t xml:space="preserve">Прочие доходы от оказания платных услуг (работ) получателями средств бюджетов муниципальных районов (МКУ «КДО»)    </t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</si>
  <si>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</rPr>
      <t>(</t>
    </r>
    <r>
      <rPr>
        <sz val="10"/>
        <rFont val="Times New Roman"/>
        <family val="1"/>
      </rPr>
      <t>МОО</t>
    </r>
    <r>
      <rPr>
        <b/>
        <sz val="10"/>
        <rFont val="Times New Roman"/>
        <family val="1"/>
      </rPr>
      <t>)</t>
    </r>
  </si>
  <si>
    <t>от17.12.2019  №_4/17__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</si>
</sst>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##\ ###\ ###\ ###\ ##0.00"/>
    <numFmt numFmtId="180" formatCode="#,##0.00_р_."/>
    <numFmt numFmtId="181" formatCode="#,##0.0_р_."/>
    <numFmt numFmtId="182" formatCode="#,##0.00\ _₽"/>
    <numFmt numFmtId="183" formatCode="#,##0.00\ &quot;₽&quot;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horizontal="left" wrapText="1" indent="2"/>
      <protection/>
    </xf>
    <xf numFmtId="49" fontId="26" fillId="0" borderId="2">
      <alignment horizont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44" fillId="0" borderId="12" xfId="33" applyNumberFormat="1" applyFont="1" applyBorder="1" applyAlignment="1" applyProtection="1">
      <alignment vertical="top" wrapText="1"/>
      <protection locked="0"/>
    </xf>
    <xf numFmtId="0" fontId="1" fillId="0" borderId="12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" fontId="44" fillId="0" borderId="12" xfId="34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right"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4" fontId="1" fillId="0" borderId="12" xfId="0" applyNumberFormat="1" applyFont="1" applyFill="1" applyBorder="1" applyAlignment="1">
      <alignment horizontal="right" vertical="top" wrapText="1"/>
    </xf>
    <xf numFmtId="0" fontId="2" fillId="0" borderId="12" xfId="55" applyFont="1" applyFill="1" applyBorder="1" applyAlignment="1" applyProtection="1">
      <alignment horizontal="center" vertical="center" wrapText="1"/>
      <protection/>
    </xf>
    <xf numFmtId="1" fontId="2" fillId="0" borderId="12" xfId="55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right"/>
    </xf>
    <xf numFmtId="0" fontId="2" fillId="0" borderId="12" xfId="0" applyFont="1" applyFill="1" applyBorder="1" applyAlignment="1">
      <alignment horizontal="center" vertical="top" wrapText="1"/>
    </xf>
    <xf numFmtId="0" fontId="45" fillId="0" borderId="12" xfId="0" applyFont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45" fillId="0" borderId="13" xfId="0" applyFont="1" applyBorder="1" applyAlignment="1">
      <alignment horizontal="center" vertical="top" wrapText="1"/>
    </xf>
    <xf numFmtId="172" fontId="1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179" fontId="1" fillId="0" borderId="12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172" fontId="1" fillId="0" borderId="12" xfId="0" applyNumberFormat="1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 applyProtection="1">
      <alignment horizontal="left" vertical="justify" wrapText="1"/>
      <protection/>
    </xf>
    <xf numFmtId="49" fontId="1" fillId="0" borderId="12" xfId="0" applyNumberFormat="1" applyFont="1" applyBorder="1" applyAlignment="1" applyProtection="1">
      <alignment horizontal="center" vertical="center"/>
      <protection/>
    </xf>
    <xf numFmtId="172" fontId="1" fillId="0" borderId="12" xfId="0" applyNumberFormat="1" applyFont="1" applyBorder="1" applyAlignment="1" applyProtection="1">
      <alignment horizontal="left" vertical="justify" wrapText="1"/>
      <protection/>
    </xf>
    <xf numFmtId="182" fontId="1" fillId="0" borderId="12" xfId="0" applyNumberFormat="1" applyFont="1" applyFill="1" applyBorder="1" applyAlignment="1">
      <alignment horizontal="right" vertical="top" wrapText="1"/>
    </xf>
    <xf numFmtId="182" fontId="1" fillId="0" borderId="13" xfId="0" applyNumberFormat="1" applyFont="1" applyFill="1" applyBorder="1" applyAlignment="1">
      <alignment horizontal="right" vertical="top" wrapText="1"/>
    </xf>
    <xf numFmtId="182" fontId="1" fillId="33" borderId="12" xfId="0" applyNumberFormat="1" applyFont="1" applyFill="1" applyBorder="1" applyAlignment="1">
      <alignment horizontal="right" vertical="top" wrapText="1"/>
    </xf>
    <xf numFmtId="4" fontId="1" fillId="33" borderId="14" xfId="55" applyNumberFormat="1" applyFont="1" applyFill="1" applyBorder="1" applyAlignment="1">
      <alignment horizontal="right" vertical="top" wrapText="1"/>
      <protection/>
    </xf>
    <xf numFmtId="182" fontId="1" fillId="33" borderId="14" xfId="56" applyNumberFormat="1" applyFont="1" applyFill="1" applyBorder="1" applyAlignment="1">
      <alignment horizontal="right" vertical="top" wrapText="1"/>
      <protection/>
    </xf>
    <xf numFmtId="182" fontId="1" fillId="33" borderId="12" xfId="56" applyNumberFormat="1" applyFont="1" applyFill="1" applyBorder="1" applyAlignment="1">
      <alignment horizontal="right" vertical="top" wrapText="1"/>
      <protection/>
    </xf>
    <xf numFmtId="182" fontId="1" fillId="33" borderId="12" xfId="55" applyNumberFormat="1" applyFont="1" applyFill="1" applyBorder="1" applyAlignment="1">
      <alignment horizontal="right" vertical="top" wrapText="1"/>
      <protection/>
    </xf>
    <xf numFmtId="182" fontId="1" fillId="33" borderId="14" xfId="55" applyNumberFormat="1" applyFont="1" applyFill="1" applyBorder="1" applyAlignment="1">
      <alignment horizontal="right" vertical="top" wrapText="1"/>
      <protection/>
    </xf>
    <xf numFmtId="4" fontId="1" fillId="0" borderId="14" xfId="55" applyNumberFormat="1" applyFont="1" applyFill="1" applyBorder="1" applyAlignment="1">
      <alignment horizontal="right" vertical="center" wrapText="1"/>
      <protection/>
    </xf>
    <xf numFmtId="4" fontId="1" fillId="0" borderId="12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3" fontId="45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45" fillId="0" borderId="12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2"/>
  <sheetViews>
    <sheetView tabSelected="1" view="pageBreakPreview" zoomScaleSheetLayoutView="100" zoomScalePageLayoutView="0" workbookViewId="0" topLeftCell="A1">
      <selection activeCell="B3" sqref="B3:C3"/>
    </sheetView>
  </sheetViews>
  <sheetFormatPr defaultColWidth="9.00390625" defaultRowHeight="12.75"/>
  <cols>
    <col min="1" max="1" width="49.125" style="11" customWidth="1"/>
    <col min="2" max="2" width="24.00390625" style="15" bestFit="1" customWidth="1"/>
    <col min="3" max="3" width="14.00390625" style="19" customWidth="1"/>
    <col min="4" max="4" width="13.375" style="11" customWidth="1"/>
    <col min="5" max="16384" width="9.125" style="11" customWidth="1"/>
  </cols>
  <sheetData>
    <row r="1" spans="1:3" ht="12.75">
      <c r="A1" s="10"/>
      <c r="B1" s="59" t="s">
        <v>60</v>
      </c>
      <c r="C1" s="59"/>
    </row>
    <row r="2" spans="1:3" ht="69" customHeight="1">
      <c r="A2" s="10"/>
      <c r="B2" s="59" t="s">
        <v>155</v>
      </c>
      <c r="C2" s="59"/>
    </row>
    <row r="3" spans="1:3" ht="12.75" customHeight="1">
      <c r="A3" s="10"/>
      <c r="B3" s="59" t="s">
        <v>188</v>
      </c>
      <c r="C3" s="59"/>
    </row>
    <row r="4" spans="1:2" ht="12.75">
      <c r="A4" s="12"/>
      <c r="B4" s="12"/>
    </row>
    <row r="5" spans="1:3" s="1" customFormat="1" ht="12.75">
      <c r="A5" s="60" t="s">
        <v>152</v>
      </c>
      <c r="B5" s="60"/>
      <c r="C5" s="60"/>
    </row>
    <row r="6" spans="1:3" s="1" customFormat="1" ht="12.75">
      <c r="A6" s="9"/>
      <c r="B6" s="9"/>
      <c r="C6" s="24" t="s">
        <v>57</v>
      </c>
    </row>
    <row r="7" spans="1:3" s="1" customFormat="1" ht="38.25">
      <c r="A7" s="22" t="s">
        <v>0</v>
      </c>
      <c r="B7" s="22" t="s">
        <v>58</v>
      </c>
      <c r="C7" s="23" t="s">
        <v>179</v>
      </c>
    </row>
    <row r="8" spans="1:3" ht="13.5" customHeight="1">
      <c r="A8" s="3" t="s">
        <v>1</v>
      </c>
      <c r="B8" s="25" t="s">
        <v>180</v>
      </c>
      <c r="C8" s="20">
        <f>C9+C14+C19+C27+C30+C39+C44+C54</f>
        <v>292375400</v>
      </c>
    </row>
    <row r="9" spans="1:3" ht="12.75">
      <c r="A9" s="4" t="s">
        <v>2</v>
      </c>
      <c r="B9" s="2" t="s">
        <v>14</v>
      </c>
      <c r="C9" s="21">
        <f>C10</f>
        <v>259918200</v>
      </c>
    </row>
    <row r="10" spans="1:3" ht="12.75">
      <c r="A10" s="4" t="s">
        <v>3</v>
      </c>
      <c r="B10" s="2" t="s">
        <v>15</v>
      </c>
      <c r="C10" s="21">
        <f>C11+C12+C13</f>
        <v>259918200</v>
      </c>
    </row>
    <row r="11" spans="1:3" ht="63.75">
      <c r="A11" s="4" t="s">
        <v>32</v>
      </c>
      <c r="B11" s="2" t="s">
        <v>65</v>
      </c>
      <c r="C11" s="21">
        <v>259880000</v>
      </c>
    </row>
    <row r="12" spans="1:3" ht="76.5">
      <c r="A12" s="4" t="s">
        <v>64</v>
      </c>
      <c r="B12" s="2" t="s">
        <v>66</v>
      </c>
      <c r="C12" s="21">
        <v>30700</v>
      </c>
    </row>
    <row r="13" spans="1:3" ht="103.5" customHeight="1">
      <c r="A13" s="4" t="s">
        <v>67</v>
      </c>
      <c r="B13" s="2" t="s">
        <v>61</v>
      </c>
      <c r="C13" s="21">
        <v>7500</v>
      </c>
    </row>
    <row r="14" spans="1:7" ht="38.25">
      <c r="A14" s="5" t="s">
        <v>25</v>
      </c>
      <c r="B14" s="16" t="s">
        <v>43</v>
      </c>
      <c r="C14" s="54">
        <v>21560300</v>
      </c>
      <c r="D14" s="55"/>
      <c r="E14" s="56"/>
      <c r="F14" s="56"/>
      <c r="G14" s="56"/>
    </row>
    <row r="15" spans="1:7" ht="63.75">
      <c r="A15" s="4" t="s">
        <v>27</v>
      </c>
      <c r="B15" s="2" t="s">
        <v>44</v>
      </c>
      <c r="C15" s="54">
        <f>C14*0.28</f>
        <v>6036884.000000001</v>
      </c>
      <c r="D15" s="57"/>
      <c r="E15" s="56"/>
      <c r="F15" s="56"/>
      <c r="G15" s="56"/>
    </row>
    <row r="16" spans="1:7" ht="81" customHeight="1">
      <c r="A16" s="4" t="s">
        <v>30</v>
      </c>
      <c r="B16" s="2" t="s">
        <v>45</v>
      </c>
      <c r="C16" s="54">
        <f>C14*0.01</f>
        <v>215603</v>
      </c>
      <c r="D16" s="57"/>
      <c r="E16" s="56"/>
      <c r="F16" s="56"/>
      <c r="G16" s="56"/>
    </row>
    <row r="17" spans="1:7" ht="63.75">
      <c r="A17" s="4" t="s">
        <v>28</v>
      </c>
      <c r="B17" s="2" t="s">
        <v>46</v>
      </c>
      <c r="C17" s="54">
        <f>C14*0.6</f>
        <v>12936180</v>
      </c>
      <c r="D17" s="57"/>
      <c r="E17" s="56"/>
      <c r="F17" s="56"/>
      <c r="G17" s="56"/>
    </row>
    <row r="18" spans="1:7" ht="63.75">
      <c r="A18" s="4" t="s">
        <v>29</v>
      </c>
      <c r="B18" s="2" t="s">
        <v>47</v>
      </c>
      <c r="C18" s="54">
        <f>C14*0.11</f>
        <v>2371633</v>
      </c>
      <c r="D18" s="57"/>
      <c r="E18" s="56"/>
      <c r="F18" s="56"/>
      <c r="G18" s="56"/>
    </row>
    <row r="19" spans="1:3" ht="12.75">
      <c r="A19" s="4" t="s">
        <v>4</v>
      </c>
      <c r="B19" s="2" t="s">
        <v>16</v>
      </c>
      <c r="C19" s="21">
        <f>C20+C23+C25</f>
        <v>3099000</v>
      </c>
    </row>
    <row r="20" spans="1:3" ht="25.5">
      <c r="A20" s="4" t="s">
        <v>51</v>
      </c>
      <c r="B20" s="2" t="s">
        <v>52</v>
      </c>
      <c r="C20" s="21">
        <f>SUM(C21:C22)</f>
        <v>1769000</v>
      </c>
    </row>
    <row r="21" spans="1:3" ht="25.5">
      <c r="A21" s="4" t="s">
        <v>53</v>
      </c>
      <c r="B21" s="2" t="s">
        <v>54</v>
      </c>
      <c r="C21" s="21">
        <v>1254000</v>
      </c>
    </row>
    <row r="22" spans="1:3" ht="38.25">
      <c r="A22" s="4" t="s">
        <v>55</v>
      </c>
      <c r="B22" s="2" t="s">
        <v>56</v>
      </c>
      <c r="C22" s="21">
        <v>515000</v>
      </c>
    </row>
    <row r="23" spans="1:3" ht="25.5">
      <c r="A23" s="4" t="s">
        <v>5</v>
      </c>
      <c r="B23" s="2" t="s">
        <v>49</v>
      </c>
      <c r="C23" s="21">
        <f>C24</f>
        <v>1220000</v>
      </c>
    </row>
    <row r="24" spans="1:3" ht="25.5">
      <c r="A24" s="4" t="s">
        <v>5</v>
      </c>
      <c r="B24" s="2" t="s">
        <v>50</v>
      </c>
      <c r="C24" s="21">
        <v>1220000</v>
      </c>
    </row>
    <row r="25" spans="1:3" ht="38.25">
      <c r="A25" s="13" t="s">
        <v>33</v>
      </c>
      <c r="B25" s="2" t="s">
        <v>34</v>
      </c>
      <c r="C25" s="21">
        <f>C26</f>
        <v>110000</v>
      </c>
    </row>
    <row r="26" spans="1:3" ht="38.25">
      <c r="A26" s="13" t="s">
        <v>33</v>
      </c>
      <c r="B26" s="2" t="s">
        <v>37</v>
      </c>
      <c r="C26" s="21">
        <v>110000</v>
      </c>
    </row>
    <row r="27" spans="1:3" s="14" customFormat="1" ht="12.75">
      <c r="A27" s="6" t="s">
        <v>6</v>
      </c>
      <c r="B27" s="17" t="s">
        <v>7</v>
      </c>
      <c r="C27" s="21">
        <f>C28+C29</f>
        <v>315500</v>
      </c>
    </row>
    <row r="28" spans="1:3" ht="25.5">
      <c r="A28" s="4" t="s">
        <v>8</v>
      </c>
      <c r="B28" s="2" t="s">
        <v>38</v>
      </c>
      <c r="C28" s="21">
        <v>180000</v>
      </c>
    </row>
    <row r="29" spans="1:3" ht="25.5">
      <c r="A29" s="4" t="s">
        <v>31</v>
      </c>
      <c r="B29" s="2" t="s">
        <v>39</v>
      </c>
      <c r="C29" s="21">
        <v>135500</v>
      </c>
    </row>
    <row r="30" spans="1:3" ht="38.25">
      <c r="A30" s="4" t="s">
        <v>9</v>
      </c>
      <c r="B30" s="2" t="s">
        <v>20</v>
      </c>
      <c r="C30" s="21">
        <f>C31+C35+C37</f>
        <v>948400</v>
      </c>
    </row>
    <row r="31" spans="1:3" ht="25.5">
      <c r="A31" s="4" t="s">
        <v>10</v>
      </c>
      <c r="B31" s="2" t="s">
        <v>21</v>
      </c>
      <c r="C31" s="21">
        <f>C33+C32+C34</f>
        <v>308400</v>
      </c>
    </row>
    <row r="32" spans="1:3" ht="76.5">
      <c r="A32" s="7" t="s">
        <v>48</v>
      </c>
      <c r="B32" s="18" t="s">
        <v>86</v>
      </c>
      <c r="C32" s="21">
        <v>48400</v>
      </c>
    </row>
    <row r="33" spans="1:3" ht="38.25">
      <c r="A33" s="4" t="s">
        <v>22</v>
      </c>
      <c r="B33" s="2" t="s">
        <v>87</v>
      </c>
      <c r="C33" s="21">
        <v>160000</v>
      </c>
    </row>
    <row r="34" spans="1:3" ht="51">
      <c r="A34" s="4" t="s">
        <v>99</v>
      </c>
      <c r="B34" s="2" t="s">
        <v>100</v>
      </c>
      <c r="C34" s="21">
        <v>100000</v>
      </c>
    </row>
    <row r="35" spans="1:3" ht="25.5">
      <c r="A35" s="4" t="s">
        <v>40</v>
      </c>
      <c r="B35" s="2" t="s">
        <v>41</v>
      </c>
      <c r="C35" s="21">
        <f>SUM(C36)</f>
        <v>50000</v>
      </c>
    </row>
    <row r="36" spans="1:3" ht="51">
      <c r="A36" s="5" t="s">
        <v>42</v>
      </c>
      <c r="B36" s="2" t="s">
        <v>88</v>
      </c>
      <c r="C36" s="21">
        <v>50000</v>
      </c>
    </row>
    <row r="37" spans="1:3" ht="38.25">
      <c r="A37" s="4" t="s">
        <v>13</v>
      </c>
      <c r="B37" s="2" t="s">
        <v>23</v>
      </c>
      <c r="C37" s="21">
        <f>C38</f>
        <v>590000</v>
      </c>
    </row>
    <row r="38" spans="1:3" ht="25.5">
      <c r="A38" s="4" t="s">
        <v>18</v>
      </c>
      <c r="B38" s="2" t="s">
        <v>89</v>
      </c>
      <c r="C38" s="21">
        <v>590000</v>
      </c>
    </row>
    <row r="39" spans="1:3" ht="25.5">
      <c r="A39" s="4" t="s">
        <v>11</v>
      </c>
      <c r="B39" s="2" t="s">
        <v>26</v>
      </c>
      <c r="C39" s="21">
        <f>SUM(C40:C43)</f>
        <v>4612000</v>
      </c>
    </row>
    <row r="40" spans="1:3" ht="63.75">
      <c r="A40" s="4" t="s">
        <v>68</v>
      </c>
      <c r="B40" s="2" t="s">
        <v>90</v>
      </c>
      <c r="C40" s="21">
        <v>2566080</v>
      </c>
    </row>
    <row r="41" spans="1:3" ht="51">
      <c r="A41" s="4" t="s">
        <v>69</v>
      </c>
      <c r="B41" s="2" t="s">
        <v>62</v>
      </c>
      <c r="C41" s="21">
        <v>602320</v>
      </c>
    </row>
    <row r="42" spans="1:3" ht="51">
      <c r="A42" s="4" t="s">
        <v>70</v>
      </c>
      <c r="B42" s="2" t="s">
        <v>63</v>
      </c>
      <c r="C42" s="21">
        <v>360000</v>
      </c>
    </row>
    <row r="43" spans="1:3" ht="76.5">
      <c r="A43" s="4" t="s">
        <v>71</v>
      </c>
      <c r="B43" s="2" t="s">
        <v>156</v>
      </c>
      <c r="C43" s="21">
        <v>1083600</v>
      </c>
    </row>
    <row r="44" spans="1:3" ht="25.5">
      <c r="A44" s="4" t="s">
        <v>24</v>
      </c>
      <c r="B44" s="2" t="s">
        <v>17</v>
      </c>
      <c r="C44" s="21">
        <f>C45+C47</f>
        <v>1900000</v>
      </c>
    </row>
    <row r="45" spans="1:3" ht="25.5">
      <c r="A45" s="4" t="s">
        <v>59</v>
      </c>
      <c r="B45" s="2" t="s">
        <v>35</v>
      </c>
      <c r="C45" s="21">
        <f>SUM(C46:C46)</f>
        <v>140000</v>
      </c>
    </row>
    <row r="46" spans="1:3" ht="38.25">
      <c r="A46" s="58" t="s">
        <v>186</v>
      </c>
      <c r="B46" s="2" t="s">
        <v>91</v>
      </c>
      <c r="C46" s="21">
        <v>140000</v>
      </c>
    </row>
    <row r="47" spans="1:3" ht="25.5">
      <c r="A47" s="4" t="s">
        <v>36</v>
      </c>
      <c r="B47" s="2" t="s">
        <v>92</v>
      </c>
      <c r="C47" s="21">
        <f>SUM(C48:C53)</f>
        <v>1760000</v>
      </c>
    </row>
    <row r="48" spans="1:3" ht="25.5">
      <c r="A48" s="4" t="s">
        <v>187</v>
      </c>
      <c r="B48" s="2" t="s">
        <v>93</v>
      </c>
      <c r="C48" s="21">
        <v>154000</v>
      </c>
    </row>
    <row r="49" spans="1:3" ht="25.5">
      <c r="A49" s="58" t="s">
        <v>181</v>
      </c>
      <c r="B49" s="2" t="s">
        <v>94</v>
      </c>
      <c r="C49" s="21">
        <v>140000</v>
      </c>
    </row>
    <row r="50" spans="1:3" ht="38.25">
      <c r="A50" s="58" t="s">
        <v>182</v>
      </c>
      <c r="B50" s="2" t="s">
        <v>95</v>
      </c>
      <c r="C50" s="21">
        <v>1197000</v>
      </c>
    </row>
    <row r="51" spans="1:3" ht="25.5">
      <c r="A51" s="58" t="s">
        <v>183</v>
      </c>
      <c r="B51" s="2" t="s">
        <v>96</v>
      </c>
      <c r="C51" s="21">
        <v>79000</v>
      </c>
    </row>
    <row r="52" spans="1:3" ht="25.5">
      <c r="A52" s="58" t="s">
        <v>184</v>
      </c>
      <c r="B52" s="2" t="s">
        <v>97</v>
      </c>
      <c r="C52" s="21">
        <v>66000</v>
      </c>
    </row>
    <row r="53" spans="1:3" ht="25.5">
      <c r="A53" s="58" t="s">
        <v>185</v>
      </c>
      <c r="B53" s="2" t="s">
        <v>98</v>
      </c>
      <c r="C53" s="21">
        <v>124000</v>
      </c>
    </row>
    <row r="54" spans="1:3" ht="12.75">
      <c r="A54" s="4" t="s">
        <v>19</v>
      </c>
      <c r="B54" s="2" t="s">
        <v>12</v>
      </c>
      <c r="C54" s="21">
        <f>C55+C60</f>
        <v>22000</v>
      </c>
    </row>
    <row r="55" spans="1:3" ht="37.5" customHeight="1">
      <c r="A55" s="4" t="s">
        <v>76</v>
      </c>
      <c r="B55" s="2" t="s">
        <v>77</v>
      </c>
      <c r="C55" s="21">
        <f>C56+C58</f>
        <v>12000</v>
      </c>
    </row>
    <row r="56" spans="1:3" ht="66.75" customHeight="1">
      <c r="A56" s="4" t="s">
        <v>78</v>
      </c>
      <c r="B56" s="2" t="s">
        <v>79</v>
      </c>
      <c r="C56" s="21">
        <f>C57</f>
        <v>2000</v>
      </c>
    </row>
    <row r="57" spans="1:3" ht="107.25" customHeight="1">
      <c r="A57" s="4" t="s">
        <v>80</v>
      </c>
      <c r="B57" s="2" t="s">
        <v>85</v>
      </c>
      <c r="C57" s="21">
        <v>2000</v>
      </c>
    </row>
    <row r="58" spans="1:3" ht="68.25" customHeight="1">
      <c r="A58" s="4" t="s">
        <v>81</v>
      </c>
      <c r="B58" s="2" t="s">
        <v>82</v>
      </c>
      <c r="C58" s="21">
        <f>C59</f>
        <v>10000</v>
      </c>
    </row>
    <row r="59" spans="1:3" ht="129.75" customHeight="1">
      <c r="A59" s="4" t="s">
        <v>83</v>
      </c>
      <c r="B59" s="2" t="s">
        <v>84</v>
      </c>
      <c r="C59" s="21">
        <v>10000</v>
      </c>
    </row>
    <row r="60" spans="1:3" ht="44.25" customHeight="1">
      <c r="A60" s="26" t="s">
        <v>75</v>
      </c>
      <c r="B60" s="2" t="s">
        <v>74</v>
      </c>
      <c r="C60" s="21">
        <f>SUM(C61)</f>
        <v>10000</v>
      </c>
    </row>
    <row r="61" spans="1:3" ht="25.5">
      <c r="A61" s="8" t="s">
        <v>73</v>
      </c>
      <c r="B61" s="2" t="s">
        <v>72</v>
      </c>
      <c r="C61" s="21">
        <v>10000</v>
      </c>
    </row>
    <row r="62" spans="1:3" ht="15" customHeight="1">
      <c r="A62" s="3" t="s">
        <v>101</v>
      </c>
      <c r="B62" s="27" t="s">
        <v>102</v>
      </c>
      <c r="C62" s="20">
        <f>C63</f>
        <v>224705928.2</v>
      </c>
    </row>
    <row r="63" spans="1:3" ht="25.5">
      <c r="A63" s="4" t="s">
        <v>103</v>
      </c>
      <c r="B63" s="28" t="s">
        <v>104</v>
      </c>
      <c r="C63" s="21">
        <f>C64+C74+C94</f>
        <v>224705928.2</v>
      </c>
    </row>
    <row r="64" spans="1:3" ht="25.5">
      <c r="A64" s="29" t="s">
        <v>105</v>
      </c>
      <c r="B64" s="28" t="s">
        <v>134</v>
      </c>
      <c r="C64" s="21">
        <f>C67+C65</f>
        <v>52387500</v>
      </c>
    </row>
    <row r="65" spans="1:3" ht="12.75">
      <c r="A65" s="42" t="s">
        <v>142</v>
      </c>
      <c r="B65" s="43" t="s">
        <v>149</v>
      </c>
      <c r="C65" s="21">
        <f>C66</f>
        <v>4800</v>
      </c>
    </row>
    <row r="66" spans="1:3" ht="25.5">
      <c r="A66" s="42" t="s">
        <v>143</v>
      </c>
      <c r="B66" s="43" t="s">
        <v>148</v>
      </c>
      <c r="C66" s="21">
        <v>4800</v>
      </c>
    </row>
    <row r="67" spans="1:3" ht="12.75">
      <c r="A67" s="29" t="s">
        <v>106</v>
      </c>
      <c r="B67" s="28" t="s">
        <v>135</v>
      </c>
      <c r="C67" s="21">
        <f>SUM(C68:C73)</f>
        <v>52382700</v>
      </c>
    </row>
    <row r="68" spans="1:3" ht="38.25">
      <c r="A68" s="13" t="s">
        <v>107</v>
      </c>
      <c r="B68" s="28" t="s">
        <v>136</v>
      </c>
      <c r="C68" s="21">
        <v>17503000</v>
      </c>
    </row>
    <row r="69" spans="1:3" ht="63.75">
      <c r="A69" s="13" t="s">
        <v>108</v>
      </c>
      <c r="B69" s="28" t="s">
        <v>137</v>
      </c>
      <c r="C69" s="21">
        <v>31244700</v>
      </c>
    </row>
    <row r="70" spans="1:3" ht="12.75">
      <c r="A70" s="42" t="s">
        <v>150</v>
      </c>
      <c r="B70" s="43" t="s">
        <v>151</v>
      </c>
      <c r="C70" s="53">
        <v>397200</v>
      </c>
    </row>
    <row r="71" spans="1:3" ht="63.75">
      <c r="A71" s="44" t="s">
        <v>138</v>
      </c>
      <c r="B71" s="43" t="s">
        <v>140</v>
      </c>
      <c r="C71" s="21">
        <v>1792100</v>
      </c>
    </row>
    <row r="72" spans="1:3" ht="54.75" customHeight="1">
      <c r="A72" s="44" t="s">
        <v>139</v>
      </c>
      <c r="B72" s="43" t="s">
        <v>141</v>
      </c>
      <c r="C72" s="48">
        <v>522200</v>
      </c>
    </row>
    <row r="73" spans="1:3" ht="25.5">
      <c r="A73" s="42" t="s">
        <v>132</v>
      </c>
      <c r="B73" s="43" t="s">
        <v>133</v>
      </c>
      <c r="C73" s="21">
        <v>923500</v>
      </c>
    </row>
    <row r="74" spans="1:3" ht="25.5">
      <c r="A74" s="29" t="s">
        <v>109</v>
      </c>
      <c r="B74" s="28" t="s">
        <v>157</v>
      </c>
      <c r="C74" s="21">
        <f>C77+C91+C75+C87+C89</f>
        <v>169106800</v>
      </c>
    </row>
    <row r="75" spans="1:3" ht="38.25">
      <c r="A75" s="29" t="s">
        <v>110</v>
      </c>
      <c r="B75" s="28" t="s">
        <v>158</v>
      </c>
      <c r="C75" s="21">
        <f>C76</f>
        <v>1751900</v>
      </c>
    </row>
    <row r="76" spans="1:3" ht="38.25">
      <c r="A76" s="29" t="s">
        <v>111</v>
      </c>
      <c r="B76" s="28" t="s">
        <v>159</v>
      </c>
      <c r="C76" s="49">
        <v>1751900</v>
      </c>
    </row>
    <row r="77" spans="1:3" ht="38.25">
      <c r="A77" s="29" t="s">
        <v>112</v>
      </c>
      <c r="B77" s="28" t="s">
        <v>160</v>
      </c>
      <c r="C77" s="45">
        <f>SUM(C78:C86)</f>
        <v>5936700</v>
      </c>
    </row>
    <row r="78" spans="1:3" ht="51">
      <c r="A78" s="29" t="s">
        <v>113</v>
      </c>
      <c r="B78" s="28" t="s">
        <v>161</v>
      </c>
      <c r="C78" s="50">
        <v>820200</v>
      </c>
    </row>
    <row r="79" spans="1:3" ht="25.5">
      <c r="A79" s="29" t="s">
        <v>114</v>
      </c>
      <c r="B79" s="28" t="s">
        <v>162</v>
      </c>
      <c r="C79" s="50">
        <v>1023200</v>
      </c>
    </row>
    <row r="80" spans="1:3" ht="38.25">
      <c r="A80" s="29" t="s">
        <v>115</v>
      </c>
      <c r="B80" s="28" t="s">
        <v>163</v>
      </c>
      <c r="C80" s="50">
        <v>140100</v>
      </c>
    </row>
    <row r="81" spans="1:3" ht="51">
      <c r="A81" s="29" t="s">
        <v>116</v>
      </c>
      <c r="B81" s="28" t="s">
        <v>164</v>
      </c>
      <c r="C81" s="50">
        <v>1030700</v>
      </c>
    </row>
    <row r="82" spans="1:3" ht="38.25">
      <c r="A82" s="29" t="s">
        <v>117</v>
      </c>
      <c r="B82" s="28" t="s">
        <v>165</v>
      </c>
      <c r="C82" s="51">
        <v>1850500</v>
      </c>
    </row>
    <row r="83" spans="1:3" ht="38.25">
      <c r="A83" s="29" t="s">
        <v>118</v>
      </c>
      <c r="B83" s="28" t="s">
        <v>166</v>
      </c>
      <c r="C83" s="50">
        <v>1023200</v>
      </c>
    </row>
    <row r="84" spans="1:3" ht="51">
      <c r="A84" s="29" t="s">
        <v>119</v>
      </c>
      <c r="B84" s="28" t="s">
        <v>167</v>
      </c>
      <c r="C84" s="50">
        <v>35000</v>
      </c>
    </row>
    <row r="85" spans="1:3" ht="77.25" customHeight="1">
      <c r="A85" s="30" t="s">
        <v>120</v>
      </c>
      <c r="B85" s="28" t="s">
        <v>168</v>
      </c>
      <c r="C85" s="45">
        <v>700</v>
      </c>
    </row>
    <row r="86" spans="1:3" ht="25.5">
      <c r="A86" s="30" t="s">
        <v>121</v>
      </c>
      <c r="B86" s="28" t="s">
        <v>169</v>
      </c>
      <c r="C86" s="45">
        <v>13100</v>
      </c>
    </row>
    <row r="87" spans="1:3" ht="51">
      <c r="A87" s="31" t="s">
        <v>122</v>
      </c>
      <c r="B87" s="32" t="s">
        <v>170</v>
      </c>
      <c r="C87" s="46">
        <f>C88</f>
        <v>5400</v>
      </c>
    </row>
    <row r="88" spans="1:3" ht="38.25">
      <c r="A88" s="30" t="s">
        <v>123</v>
      </c>
      <c r="B88" s="28" t="s">
        <v>171</v>
      </c>
      <c r="C88" s="52">
        <v>5400</v>
      </c>
    </row>
    <row r="89" spans="1:3" ht="27.75" customHeight="1">
      <c r="A89" s="30" t="s">
        <v>144</v>
      </c>
      <c r="B89" s="28" t="s">
        <v>146</v>
      </c>
      <c r="C89" s="51">
        <f>C90</f>
        <v>102300</v>
      </c>
    </row>
    <row r="90" spans="1:3" ht="28.5" customHeight="1">
      <c r="A90" s="30" t="s">
        <v>145</v>
      </c>
      <c r="B90" s="28" t="s">
        <v>147</v>
      </c>
      <c r="C90" s="52">
        <v>102300</v>
      </c>
    </row>
    <row r="91" spans="1:3" ht="12.75">
      <c r="A91" s="29" t="s">
        <v>124</v>
      </c>
      <c r="B91" s="28" t="s">
        <v>172</v>
      </c>
      <c r="C91" s="47">
        <f>C92+C93</f>
        <v>161310500</v>
      </c>
    </row>
    <row r="92" spans="1:3" ht="76.5">
      <c r="A92" s="33" t="s">
        <v>125</v>
      </c>
      <c r="B92" s="28" t="s">
        <v>173</v>
      </c>
      <c r="C92" s="49">
        <v>116396800</v>
      </c>
    </row>
    <row r="93" spans="1:3" ht="51">
      <c r="A93" s="33" t="s">
        <v>126</v>
      </c>
      <c r="B93" s="28" t="s">
        <v>174</v>
      </c>
      <c r="C93" s="50">
        <v>44913700</v>
      </c>
    </row>
    <row r="94" spans="1:3" ht="51">
      <c r="A94" s="34" t="s">
        <v>127</v>
      </c>
      <c r="B94" s="35" t="s">
        <v>175</v>
      </c>
      <c r="C94" s="36">
        <f>C95+C96+C97+C98</f>
        <v>3211628.2</v>
      </c>
    </row>
    <row r="95" spans="1:3" ht="38.25">
      <c r="A95" s="37" t="s">
        <v>128</v>
      </c>
      <c r="B95" s="38" t="s">
        <v>176</v>
      </c>
      <c r="C95" s="36">
        <v>290812</v>
      </c>
    </row>
    <row r="96" spans="1:3" ht="63.75">
      <c r="A96" s="39" t="s">
        <v>129</v>
      </c>
      <c r="B96" s="38" t="s">
        <v>177</v>
      </c>
      <c r="C96" s="36">
        <v>2127825</v>
      </c>
    </row>
    <row r="97" spans="1:3" ht="63.75">
      <c r="A97" s="39" t="s">
        <v>130</v>
      </c>
      <c r="B97" s="38" t="s">
        <v>178</v>
      </c>
      <c r="C97" s="36">
        <v>213129</v>
      </c>
    </row>
    <row r="98" spans="1:3" ht="51">
      <c r="A98" s="44" t="s">
        <v>153</v>
      </c>
      <c r="B98" s="43" t="s">
        <v>154</v>
      </c>
      <c r="C98" s="36">
        <v>579862.2</v>
      </c>
    </row>
    <row r="99" spans="1:3" ht="12.75">
      <c r="A99" s="40" t="s">
        <v>131</v>
      </c>
      <c r="B99" s="41"/>
      <c r="C99" s="20">
        <f>C8+C62</f>
        <v>517081328.2</v>
      </c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  <row r="230" ht="12.75">
      <c r="B230" s="11"/>
    </row>
    <row r="231" ht="12.75">
      <c r="B231" s="11"/>
    </row>
    <row r="232" ht="12.75">
      <c r="B232" s="11"/>
    </row>
    <row r="233" ht="12.75">
      <c r="B233" s="11"/>
    </row>
    <row r="234" ht="12.75">
      <c r="B234" s="11"/>
    </row>
    <row r="235" ht="12.75">
      <c r="B235" s="11"/>
    </row>
    <row r="236" ht="12.75">
      <c r="B236" s="11"/>
    </row>
    <row r="237" ht="12.75">
      <c r="B237" s="11"/>
    </row>
    <row r="238" ht="12.75">
      <c r="B238" s="11"/>
    </row>
    <row r="239" ht="12.75">
      <c r="B239" s="11"/>
    </row>
    <row r="240" ht="12.75">
      <c r="B240" s="11"/>
    </row>
    <row r="241" ht="12.75">
      <c r="B241" s="11"/>
    </row>
    <row r="242" ht="12.75">
      <c r="B242" s="11"/>
    </row>
    <row r="243" ht="12.75">
      <c r="B243" s="11"/>
    </row>
    <row r="244" ht="12.75">
      <c r="B244" s="11"/>
    </row>
    <row r="245" ht="12.75">
      <c r="B245" s="11"/>
    </row>
    <row r="246" ht="12.75">
      <c r="B246" s="11"/>
    </row>
    <row r="247" ht="12.75">
      <c r="B247" s="11"/>
    </row>
    <row r="248" ht="12.75">
      <c r="B248" s="11"/>
    </row>
    <row r="249" ht="12.75">
      <c r="B249" s="11"/>
    </row>
    <row r="250" ht="12.75">
      <c r="B250" s="11"/>
    </row>
    <row r="251" ht="12.75">
      <c r="B251" s="11"/>
    </row>
    <row r="252" ht="12.75">
      <c r="B252" s="11"/>
    </row>
    <row r="253" ht="12.75">
      <c r="B253" s="11"/>
    </row>
    <row r="254" ht="12.75">
      <c r="B254" s="11"/>
    </row>
    <row r="255" ht="12.75">
      <c r="B255" s="11"/>
    </row>
    <row r="256" ht="12.75">
      <c r="B256" s="11"/>
    </row>
    <row r="257" ht="12.75">
      <c r="B257" s="11"/>
    </row>
    <row r="258" ht="12.75">
      <c r="B258" s="11"/>
    </row>
    <row r="259" ht="12.75">
      <c r="B259" s="11"/>
    </row>
    <row r="260" ht="12.75">
      <c r="B260" s="11"/>
    </row>
    <row r="261" ht="12.75">
      <c r="B261" s="11"/>
    </row>
    <row r="262" ht="12.75">
      <c r="B262" s="11"/>
    </row>
    <row r="263" spans="1:2" ht="12.75">
      <c r="A263" s="61"/>
      <c r="B263" s="61"/>
    </row>
    <row r="264" spans="1:2" ht="12.75">
      <c r="A264" s="61"/>
      <c r="B264" s="61"/>
    </row>
    <row r="265" spans="1:2" ht="12.75">
      <c r="A265" s="61"/>
      <c r="B265" s="61"/>
    </row>
    <row r="266" spans="1:2" ht="12.75">
      <c r="A266" s="61"/>
      <c r="B266" s="61"/>
    </row>
    <row r="267" spans="1:2" ht="12.75">
      <c r="A267" s="61"/>
      <c r="B267" s="61"/>
    </row>
    <row r="268" spans="1:2" ht="12.75">
      <c r="A268" s="61"/>
      <c r="B268" s="61"/>
    </row>
    <row r="269" spans="1:2" ht="12.75">
      <c r="A269" s="61"/>
      <c r="B269" s="61"/>
    </row>
    <row r="270" spans="1:2" ht="12.75">
      <c r="A270" s="61"/>
      <c r="B270" s="61"/>
    </row>
    <row r="271" spans="1:2" ht="12.75">
      <c r="A271" s="61"/>
      <c r="B271" s="61"/>
    </row>
    <row r="272" spans="1:2" ht="12.75">
      <c r="A272" s="61"/>
      <c r="B272" s="61"/>
    </row>
  </sheetData>
  <sheetProtection/>
  <mergeCells count="14">
    <mergeCell ref="A271:B271"/>
    <mergeCell ref="A272:B272"/>
    <mergeCell ref="A264:B264"/>
    <mergeCell ref="A265:B265"/>
    <mergeCell ref="A266:B266"/>
    <mergeCell ref="A267:B267"/>
    <mergeCell ref="A268:B268"/>
    <mergeCell ref="A269:B269"/>
    <mergeCell ref="B1:C1"/>
    <mergeCell ref="B2:C2"/>
    <mergeCell ref="B3:C3"/>
    <mergeCell ref="A5:C5"/>
    <mergeCell ref="A263:B263"/>
    <mergeCell ref="A270:B27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Катангское Фин.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Андрей</cp:lastModifiedBy>
  <cp:lastPrinted>2019-11-13T01:46:40Z</cp:lastPrinted>
  <dcterms:created xsi:type="dcterms:W3CDTF">2005-01-15T11:07:58Z</dcterms:created>
  <dcterms:modified xsi:type="dcterms:W3CDTF">2019-12-18T03:45:02Z</dcterms:modified>
  <cp:category/>
  <cp:version/>
  <cp:contentType/>
  <cp:contentStatus/>
</cp:coreProperties>
</file>