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2019" sheetId="1" r:id="rId1"/>
  </sheets>
  <definedNames>
    <definedName name="_xlnm._FilterDatabase" localSheetId="0" hidden="1">'2019'!$A$9:$IV$446</definedName>
    <definedName name="APPT" localSheetId="0">'2019'!#REF!</definedName>
    <definedName name="FIO" localSheetId="0">'2019'!#REF!</definedName>
    <definedName name="LAST_CELL" localSheetId="0">'2019'!#REF!</definedName>
    <definedName name="SIGN" localSheetId="0">'2019'!#REF!</definedName>
    <definedName name="_xlnm.Print_Titles" localSheetId="0">'2019'!$8:$8</definedName>
    <definedName name="_xlnm.Print_Area" localSheetId="0">'2019'!$A$1:$G$446</definedName>
  </definedNames>
  <calcPr calcId="125725"/>
</workbook>
</file>

<file path=xl/calcChain.xml><?xml version="1.0" encoding="utf-8"?>
<calcChain xmlns="http://schemas.openxmlformats.org/spreadsheetml/2006/main">
  <c r="G100" i="1"/>
  <c r="G227" l="1"/>
  <c r="G226" s="1"/>
  <c r="G225" s="1"/>
  <c r="G433"/>
  <c r="G432" s="1"/>
  <c r="G431" s="1"/>
  <c r="G430" s="1"/>
  <c r="G429" s="1"/>
  <c r="G81"/>
  <c r="G80" s="1"/>
  <c r="G79" s="1"/>
  <c r="G78" s="1"/>
  <c r="G339"/>
  <c r="G338" s="1"/>
  <c r="G337" s="1"/>
  <c r="G294" l="1"/>
  <c r="G293" s="1"/>
  <c r="G292" s="1"/>
  <c r="G291" s="1"/>
  <c r="G288"/>
  <c r="G287" s="1"/>
  <c r="G286" s="1"/>
  <c r="G285" s="1"/>
  <c r="G284" s="1"/>
  <c r="G266"/>
  <c r="G263"/>
  <c r="G257"/>
  <c r="G256" s="1"/>
  <c r="G255" s="1"/>
  <c r="G254" s="1"/>
  <c r="G252"/>
  <c r="G251" s="1"/>
  <c r="G250" s="1"/>
  <c r="G249" s="1"/>
  <c r="G262" l="1"/>
  <c r="G261" s="1"/>
  <c r="G260" s="1"/>
  <c r="G247" l="1"/>
  <c r="G246" s="1"/>
  <c r="G245" s="1"/>
  <c r="G244" s="1"/>
  <c r="G241"/>
  <c r="G239"/>
  <c r="G234"/>
  <c r="G233" s="1"/>
  <c r="G238" l="1"/>
  <c r="G237" s="1"/>
  <c r="G236" s="1"/>
  <c r="G215"/>
  <c r="G214" s="1"/>
  <c r="G213" s="1"/>
  <c r="G223"/>
  <c r="G221"/>
  <c r="G211"/>
  <c r="G209"/>
  <c r="G120"/>
  <c r="G118"/>
  <c r="G202"/>
  <c r="G201" s="1"/>
  <c r="G200" s="1"/>
  <c r="G199" s="1"/>
  <c r="G195"/>
  <c r="G194" s="1"/>
  <c r="G192"/>
  <c r="G191" s="1"/>
  <c r="G189"/>
  <c r="G188" s="1"/>
  <c r="G185"/>
  <c r="G184" s="1"/>
  <c r="G182"/>
  <c r="G179"/>
  <c r="G175"/>
  <c r="G173"/>
  <c r="G171"/>
  <c r="G167"/>
  <c r="G165"/>
  <c r="G162"/>
  <c r="G161" s="1"/>
  <c r="G158"/>
  <c r="G154"/>
  <c r="G153" s="1"/>
  <c r="G151"/>
  <c r="G149"/>
  <c r="G32"/>
  <c r="G31" s="1"/>
  <c r="G23"/>
  <c r="G144"/>
  <c r="G143" s="1"/>
  <c r="G142" s="1"/>
  <c r="G141" s="1"/>
  <c r="G139"/>
  <c r="G138" s="1"/>
  <c r="G137" s="1"/>
  <c r="G136" s="1"/>
  <c r="G134"/>
  <c r="G133" s="1"/>
  <c r="G132" s="1"/>
  <c r="G131" s="1"/>
  <c r="G130" s="1"/>
  <c r="G127"/>
  <c r="G126" s="1"/>
  <c r="G125" s="1"/>
  <c r="G124" s="1"/>
  <c r="G112"/>
  <c r="G110"/>
  <c r="G117" l="1"/>
  <c r="G116" s="1"/>
  <c r="G148"/>
  <c r="G147" s="1"/>
  <c r="G208"/>
  <c r="G207" s="1"/>
  <c r="G206" s="1"/>
  <c r="G205" s="1"/>
  <c r="G220"/>
  <c r="G219" s="1"/>
  <c r="G218" s="1"/>
  <c r="G217" s="1"/>
  <c r="G160"/>
  <c r="G157" s="1"/>
  <c r="G187"/>
  <c r="G170"/>
  <c r="G178"/>
  <c r="G177" s="1"/>
  <c r="G198"/>
  <c r="G197" s="1"/>
  <c r="G109"/>
  <c r="G204" l="1"/>
  <c r="G169"/>
  <c r="G156" s="1"/>
  <c r="G146" s="1"/>
  <c r="G115"/>
  <c r="G114" s="1"/>
  <c r="G106" l="1"/>
  <c r="G103"/>
  <c r="G98"/>
  <c r="G94"/>
  <c r="G92"/>
  <c r="G86"/>
  <c r="G85" s="1"/>
  <c r="G84" s="1"/>
  <c r="G83" s="1"/>
  <c r="G91" l="1"/>
  <c r="G97"/>
  <c r="G76"/>
  <c r="G75" s="1"/>
  <c r="G74" s="1"/>
  <c r="G69"/>
  <c r="G68" s="1"/>
  <c r="G64"/>
  <c r="G61"/>
  <c r="G60" l="1"/>
  <c r="G59" s="1"/>
  <c r="G58" s="1"/>
  <c r="G73"/>
  <c r="G72" s="1"/>
  <c r="G90"/>
  <c r="G89" s="1"/>
  <c r="G88" s="1"/>
  <c r="G38" l="1"/>
  <c r="G37" s="1"/>
  <c r="G36" s="1"/>
  <c r="G35" s="1"/>
  <c r="G34" s="1"/>
  <c r="G30" l="1"/>
  <c r="G29" s="1"/>
  <c r="G28" s="1"/>
  <c r="G351" l="1"/>
  <c r="G350" s="1"/>
  <c r="G348"/>
  <c r="G347" s="1"/>
  <c r="G345"/>
  <c r="G344" s="1"/>
  <c r="G444"/>
  <c r="G443" s="1"/>
  <c r="G441"/>
  <c r="G440" s="1"/>
  <c r="G384"/>
  <c r="G438"/>
  <c r="G437" s="1"/>
  <c r="G343" l="1"/>
  <c r="G342" s="1"/>
  <c r="G436"/>
  <c r="G21" l="1"/>
  <c r="G303"/>
  <c r="G410"/>
  <c r="G394"/>
  <c r="G393" s="1"/>
  <c r="G382"/>
  <c r="G388" l="1"/>
  <c r="G383"/>
  <c r="G381" s="1"/>
  <c r="G380" s="1"/>
  <c r="G280" l="1"/>
  <c r="G273"/>
  <c r="G278"/>
  <c r="G276"/>
  <c r="G271"/>
  <c r="G50"/>
  <c r="G49" s="1"/>
  <c r="G48" s="1"/>
  <c r="G55"/>
  <c r="G54" s="1"/>
  <c r="G53" s="1"/>
  <c r="G47" l="1"/>
  <c r="G275"/>
  <c r="G123"/>
  <c r="G122" s="1"/>
  <c r="G270"/>
  <c r="G269" l="1"/>
  <c r="G259" s="1"/>
  <c r="G243" s="1"/>
  <c r="G310"/>
  <c r="G358"/>
  <c r="G357" s="1"/>
  <c r="G356" s="1"/>
  <c r="G355" s="1"/>
  <c r="G354" s="1"/>
  <c r="G353" s="1"/>
  <c r="G335"/>
  <c r="G333"/>
  <c r="G330"/>
  <c r="G328"/>
  <c r="G324"/>
  <c r="G322"/>
  <c r="G317"/>
  <c r="G315"/>
  <c r="G312"/>
  <c r="G307"/>
  <c r="G301"/>
  <c r="G332" l="1"/>
  <c r="G314"/>
  <c r="G321"/>
  <c r="G309"/>
  <c r="G300" s="1"/>
  <c r="G299" l="1"/>
  <c r="G298" s="1"/>
  <c r="G297" s="1"/>
  <c r="G290"/>
  <c r="G232" l="1"/>
  <c r="G231" s="1"/>
  <c r="G25"/>
  <c r="G14"/>
  <c r="G230" l="1"/>
  <c r="G46" s="1"/>
  <c r="G435"/>
  <c r="G428" s="1"/>
  <c r="G17"/>
  <c r="G13" s="1"/>
  <c r="G12" l="1"/>
  <c r="G369"/>
  <c r="G20" l="1"/>
  <c r="G19" s="1"/>
  <c r="G44"/>
  <c r="G43" s="1"/>
  <c r="G42" s="1"/>
  <c r="G41" s="1"/>
  <c r="G40" s="1"/>
  <c r="G424"/>
  <c r="G414"/>
  <c r="G402"/>
  <c r="G419"/>
  <c r="G417"/>
  <c r="G405"/>
  <c r="G400"/>
  <c r="G392"/>
  <c r="G391" s="1"/>
  <c r="G390" s="1"/>
  <c r="G386"/>
  <c r="G366"/>
  <c r="G365" s="1"/>
  <c r="G364" s="1"/>
  <c r="G363" s="1"/>
  <c r="G11" l="1"/>
  <c r="G10" s="1"/>
  <c r="G9" s="1"/>
  <c r="G362"/>
  <c r="G399"/>
  <c r="G398" s="1"/>
  <c r="G397" s="1"/>
  <c r="G341" l="1"/>
  <c r="G296" s="1"/>
  <c r="G377"/>
  <c r="G422"/>
  <c r="G409" s="1"/>
  <c r="G408" s="1"/>
  <c r="G407" s="1"/>
  <c r="G376" l="1"/>
  <c r="G375" s="1"/>
  <c r="G374" l="1"/>
  <c r="G373" s="1"/>
  <c r="G361" l="1"/>
  <c r="G360" s="1"/>
  <c r="G446" l="1"/>
</calcChain>
</file>

<file path=xl/sharedStrings.xml><?xml version="1.0" encoding="utf-8"?>
<sst xmlns="http://schemas.openxmlformats.org/spreadsheetml/2006/main" count="2278" uniqueCount="338">
  <si>
    <t>КЦСР</t>
  </si>
  <si>
    <t>КВР</t>
  </si>
  <si>
    <t>0100000000</t>
  </si>
  <si>
    <t>0110000000</t>
  </si>
  <si>
    <t>Подпрограмма «Дошкольное образование»</t>
  </si>
  <si>
    <t>0110100000</t>
  </si>
  <si>
    <t>0110173010</t>
  </si>
  <si>
    <t>0110200000</t>
  </si>
  <si>
    <t>0120000000</t>
  </si>
  <si>
    <t>Подпрограмма «Общее образование»</t>
  </si>
  <si>
    <t>0120100000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</si>
  <si>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</si>
  <si>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</si>
  <si>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</si>
  <si>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</si>
  <si>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0120200000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</si>
  <si>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</si>
  <si>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</si>
  <si>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0130000000</t>
  </si>
  <si>
    <t>Подпрограмма «Дополнительное образование»</t>
  </si>
  <si>
    <t>0130100000</t>
  </si>
  <si>
    <t>0140000000</t>
  </si>
  <si>
    <t>0140100000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</si>
  <si>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</si>
  <si>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</si>
  <si>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</si>
  <si>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0150000000</t>
  </si>
  <si>
    <t>Подпрограмма «Обеспечение реализации муниципальной программы»</t>
  </si>
  <si>
    <t>0150100000</t>
  </si>
  <si>
    <t>0150200000</t>
  </si>
  <si>
    <t>0150300000</t>
  </si>
  <si>
    <t>Основное мероприятие: Совершенствование учительского корпуса</t>
  </si>
  <si>
    <t>0150400000</t>
  </si>
  <si>
    <t>0150500000</t>
  </si>
  <si>
    <t>Основное мероприятие: Совершенствование системы работы с талантливыми детьми</t>
  </si>
  <si>
    <t>0150600000</t>
  </si>
  <si>
    <t>0200000000</t>
  </si>
  <si>
    <t>0210000000</t>
  </si>
  <si>
    <t>0210100000</t>
  </si>
  <si>
    <t>0210200000</t>
  </si>
  <si>
    <t>0220000000</t>
  </si>
  <si>
    <t>0220200000</t>
  </si>
  <si>
    <t>Основное мероприятие: Создание условий для развития физической культуры и спорта</t>
  </si>
  <si>
    <t>0300000000</t>
  </si>
  <si>
    <t>0310000000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</si>
  <si>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</si>
  <si>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Основное мероприятие: Модернизация программно-аппаратных комплексов библиотек</t>
  </si>
  <si>
    <t>0320000000</t>
  </si>
  <si>
    <t>Подпрограмма «Организация музейного обслуживания населения Катангского района»</t>
  </si>
  <si>
    <t>Подпрограмма «Организация досуга населения, развитие и поддержка народного творчества»</t>
  </si>
  <si>
    <t>Основное мероприятие: Организация и проведение культурно-массовых, досуговых и просветительских мероприятий</t>
  </si>
  <si>
    <t>0400000000</t>
  </si>
  <si>
    <t>0410000000</t>
  </si>
  <si>
    <t>0410100000</t>
  </si>
  <si>
    <t>0430000000</t>
  </si>
  <si>
    <t>0430100000</t>
  </si>
  <si>
    <t>Основное мероприятие: Создание благоприятных условий для привлечения и закрепления в районе профессиональных кадров</t>
  </si>
  <si>
    <t>0500000000</t>
  </si>
  <si>
    <t>0520000000</t>
  </si>
  <si>
    <t>Субсидии на 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</si>
  <si>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0540000000</t>
  </si>
  <si>
    <t>0600000000</t>
  </si>
  <si>
    <t>0610000000</t>
  </si>
  <si>
    <t>0610100000</t>
  </si>
  <si>
    <t>0620000000</t>
  </si>
  <si>
    <t>Подпрограмма «Защита населения и территории Катангского района от чрезвычайных ситуаций»</t>
  </si>
  <si>
    <t>0620200000</t>
  </si>
  <si>
    <t>0700000000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</si>
  <si>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</si>
  <si>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</si>
  <si>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</si>
  <si>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</si>
  <si>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</si>
  <si>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</si>
  <si>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</si>
  <si>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</si>
  <si>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Основное мероприятие: Капитальный и текущий ремонт учреждений культуры</t>
  </si>
  <si>
    <t>2000000000</t>
  </si>
  <si>
    <t>Непрограммные мероприятия</t>
  </si>
  <si>
    <t>2010000000</t>
  </si>
  <si>
    <t>Глава муниципального образования «Катангский район»</t>
  </si>
  <si>
    <t>Районная дума муниципального образования «Катангский район»</t>
  </si>
  <si>
    <t>Контрольно-счетная палата муниципального образования «Катангский район»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</si>
  <si>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</si>
  <si>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</si>
  <si>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</si>
  <si>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</si>
  <si>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</si>
  <si>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</si>
  <si>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400</t>
  </si>
  <si>
    <t>500</t>
  </si>
  <si>
    <t>Межбюджетные трансферты</t>
  </si>
  <si>
    <t>800</t>
  </si>
  <si>
    <t>Иные бюджетные ассигнования</t>
  </si>
  <si>
    <t>(рублей)</t>
  </si>
  <si>
    <t xml:space="preserve">Наименование </t>
  </si>
  <si>
    <t>Сумма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</si>
  <si>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</si>
  <si>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Основное мероприятие: Финансовое обеспечение реализации основных программ дошкольного образования в соответствии с ФГОС</t>
  </si>
  <si>
    <t>Основное мероприятие: Организация предоставления общедоступного и бесплатного дошкольного образования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</si>
  <si>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</si>
  <si>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Основное мероприятие: Организация предоставления дополнительного образования</t>
  </si>
  <si>
    <t>Подпрограмма «Организация отдыха и оздоровления детей в летнее время»</t>
  </si>
  <si>
    <t>Основное мероприятие: Подготовка к проведению оздоровительного сезона</t>
  </si>
  <si>
    <t>Основное мероприятие: Организация питания детей в каникулярное время</t>
  </si>
  <si>
    <t>01403S2080</t>
  </si>
  <si>
    <t>Основное мероприятие: Обеспечение деятельности муниципального отдела образования</t>
  </si>
  <si>
    <t>Основное мероприятие: Повышение квалификации административного и педагогического персонала</t>
  </si>
  <si>
    <t>Основное мероприятие: Обеспечение учебниками, учебными пособиями и средствами обучения и воспитания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</si>
  <si>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</si>
  <si>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</si>
  <si>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</si>
  <si>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Подпрограмма «Формирование, исполнение и контроль за исполнением бюджета и сметы, ведения бухгалтерского учета»</t>
  </si>
  <si>
    <t>Основное мероприятие: Обеспечение деятельности финансового управления</t>
  </si>
  <si>
    <t>0320100000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</si>
  <si>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</si>
  <si>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</si>
  <si>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</si>
  <si>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Муниципальная программа «Развитие культуры  в муниципальном образовании «Катангский район»</t>
  </si>
  <si>
    <t>2030000000</t>
  </si>
  <si>
    <t>Осуществление основной деятельности Контрольно-счетной палаты муниципального образования «Катангский район»</t>
  </si>
  <si>
    <t>Осуществление внешнего финансового контроля поселений, входящих в состав МО «Катангский район»</t>
  </si>
  <si>
    <t>2030100000</t>
  </si>
  <si>
    <t>2030200000</t>
  </si>
  <si>
    <t>2020000000</t>
  </si>
  <si>
    <t xml:space="preserve">Муниципальная программа «Управление муниципальными финансами в муниципальном образовании «Катангский район» </t>
  </si>
  <si>
    <t>Муниципальная программа «Развитие образования в муниципальном образовании «Катангский район»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</si>
  <si>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</si>
  <si>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Подпрограмма «Организация библиотечного, справочного и информационного обслуживания населения»</t>
  </si>
  <si>
    <t>Основное мероприятие: Проведение просветительских, культурно-массовых мероприятий для читателей библиотек</t>
  </si>
  <si>
    <t>0210300000</t>
  </si>
  <si>
    <t>Основное мероприятие: Комплектование библиотечных фондов</t>
  </si>
  <si>
    <t>0210400000</t>
  </si>
  <si>
    <t>02104L5193</t>
  </si>
  <si>
    <t>Основное мероприятие: Проведение просветительских, культурно-массовых мероприятий</t>
  </si>
  <si>
    <t>0220100000</t>
  </si>
  <si>
    <t>Основное мероприятие: Организация и предоставление услуг в сфере музейного обслуживания населения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</si>
  <si>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</si>
  <si>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0230000000</t>
  </si>
  <si>
    <t>0230100000</t>
  </si>
  <si>
    <t>0230200000</t>
  </si>
  <si>
    <t>0230300000</t>
  </si>
  <si>
    <t>0230400000</t>
  </si>
  <si>
    <t>Подпрограмма «Обеспечение реализации муниципальной программы »</t>
  </si>
  <si>
    <t>0240000000</t>
  </si>
  <si>
    <t>0240100000</t>
  </si>
  <si>
    <t xml:space="preserve">Основное мероприятие: Обеспечение деятельности муниципального отдела по развитию культуры, молодежной политике и спорту </t>
  </si>
  <si>
    <t xml:space="preserve">Основное мероприятие: Централизованная бухгалтерия </t>
  </si>
  <si>
    <t>0240200000</t>
  </si>
  <si>
    <t>0240300000</t>
  </si>
  <si>
    <t>0240400000</t>
  </si>
  <si>
    <t>02404S2850</t>
  </si>
  <si>
    <t>Муниципальная программа «Безопасный город»</t>
  </si>
  <si>
    <t>Подпрограмма «Построение и развитие аппаратно-программного комплекса «Безопасный город»»</t>
  </si>
  <si>
    <t>0410200000</t>
  </si>
  <si>
    <t>0420000000</t>
  </si>
  <si>
    <t>0420100000</t>
  </si>
  <si>
    <t>Основное мероприятие: Подготовка и переподготовка должностных лиц по программам ГО и ЧС</t>
  </si>
  <si>
    <t>0420200000</t>
  </si>
  <si>
    <t>0420300000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</si>
  <si>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</si>
  <si>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Подпрограмма «Повышение безопасности дорожного движения на территории Катангского района»</t>
  </si>
  <si>
    <t>Основное мероприятие: Проведение информационно-разъяснительных мероприятий по организации безопасного дорожного движения</t>
  </si>
  <si>
    <t>Муниципальная программа «Экономическое развитие муниципального образования «Катангский район»»</t>
  </si>
  <si>
    <t>Подпрограмма «Выполнение полномочий органов местного самоуправления в соответствии с действующим законодательством»</t>
  </si>
  <si>
    <t>0510000000</t>
  </si>
  <si>
    <t>Основное мероприятие: Обеспечения и развитие муниципальной службы</t>
  </si>
  <si>
    <t>0510100000</t>
  </si>
  <si>
    <t>0510200000</t>
  </si>
  <si>
    <t>0510300000</t>
  </si>
  <si>
    <t>Основное мероприятие: Мероприятия по противодействию коррупции</t>
  </si>
  <si>
    <t>Осуществление отдельных областных государственных полномочий в области противодействия коррупции</t>
  </si>
  <si>
    <t>0510373160</t>
  </si>
  <si>
    <t>Основное мероприятие: Освещение в средствах массовой информации деятельности муниципального образования «Катангский район»</t>
  </si>
  <si>
    <t>0510400000</t>
  </si>
  <si>
    <t>Основное мероприятие: Обеспечение реализации полномочий органов местного самоуправления</t>
  </si>
  <si>
    <t>0510500000</t>
  </si>
  <si>
    <t>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</si>
  <si>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0510572160</t>
  </si>
  <si>
    <t>05105S2160</t>
  </si>
  <si>
    <t>Подпрограмма «Создание условий для устойчивого экономического развития»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</si>
  <si>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</si>
  <si>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0520200000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</si>
  <si>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</si>
  <si>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Подпрограмма «Развитие дорожного хозяйства»</t>
  </si>
  <si>
    <t>0530000000</t>
  </si>
  <si>
    <t>0530100000</t>
  </si>
  <si>
    <t>Основное мероприятие: Расчистка и содержание автодорог</t>
  </si>
  <si>
    <t>Основное мероприятие: Обеспечение пассажирских перевозок на территории муниципального образования «Катангский район»</t>
  </si>
  <si>
    <t>0530200000</t>
  </si>
  <si>
    <t>0510573070</t>
  </si>
  <si>
    <t>0510573040</t>
  </si>
  <si>
    <t>0510573090</t>
  </si>
  <si>
    <t>0510573130</t>
  </si>
  <si>
    <t>0510573140</t>
  </si>
  <si>
    <t>0510573060</t>
  </si>
  <si>
    <t>0510573050</t>
  </si>
  <si>
    <t>Подпрограмма «Управление муниципальным имуществом»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</si>
  <si>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</si>
  <si>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</si>
  <si>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</si>
  <si>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</si>
  <si>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</si>
  <si>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Муниципальная программа «Социальное развитие муниципального образования «Катангский район»»</t>
  </si>
  <si>
    <t xml:space="preserve"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  </t>
  </si>
  <si>
    <t>Основное мероприятие: Реализация мероприятий, направленных на решение социально-значимых проблем</t>
  </si>
  <si>
    <t>0610200000</t>
  </si>
  <si>
    <t>600</t>
  </si>
  <si>
    <t>Подпрограмма «Реализация программы «Доступная среда»»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</si>
  <si>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</si>
  <si>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0620100000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</si>
  <si>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</si>
  <si>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Подпрограмма «Профилактика социально-негативных явлений »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</si>
  <si>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согласи, семейного благополучия</t>
  </si>
  <si>
    <t>0630000000</t>
  </si>
  <si>
    <t>0630100000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</si>
  <si>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</si>
  <si>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0630200000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</si>
  <si>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</si>
  <si>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</si>
  <si>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Основное мероприятие: Организация мероприятий по отлову, транспортировки и передержки безнадзорных животных</t>
  </si>
  <si>
    <t>0630400000</t>
  </si>
  <si>
    <t>0630473120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</si>
  <si>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</si>
  <si>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0640000000</t>
  </si>
  <si>
    <t>Основное мероприятие: Подготовка и распространение информации на языках коренных малочисленных народов Севера</t>
  </si>
  <si>
    <t>0640200000</t>
  </si>
  <si>
    <t>0710000000</t>
  </si>
  <si>
    <t>Муниципальная программа «Устойчивое развитие сельских территорий муниципального образования «Катангский район»»</t>
  </si>
  <si>
    <t>Подпрограмма «Устойчивое развитие сельских территорий»</t>
  </si>
  <si>
    <t>Основное мероприятие: Развитие сети образовательных учреждений в сельской местности</t>
  </si>
  <si>
    <t>0710200000</t>
  </si>
  <si>
    <t>Основное мероприятие: Развитие сети спортивных учреждений в сельской местности</t>
  </si>
  <si>
    <t>0710300000</t>
  </si>
  <si>
    <t>Подпрограмма «Реконструкция, капитальный и текущий ремонт объектов муниципальной собственности»</t>
  </si>
  <si>
    <t>0720000000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</si>
  <si>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</si>
  <si>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</si>
  <si>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Подпрограмма «Подготовка к отопительному сезону объектов коммунальной инфраструктуры »</t>
  </si>
  <si>
    <t>0730000000</t>
  </si>
  <si>
    <t>0730200000</t>
  </si>
  <si>
    <t>Основное мероприятие: Ремонт зданий котельных объектов муниципальной собственности</t>
  </si>
  <si>
    <t>Софинансирование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</si>
  <si>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07302S2200</t>
  </si>
  <si>
    <t>Подпрограмма «Территориальное планирование»</t>
  </si>
  <si>
    <t>0740000000</t>
  </si>
  <si>
    <t>0740300000</t>
  </si>
  <si>
    <t>Подпрограмма «Энергосбережение и повышение энергетической эффективности»</t>
  </si>
  <si>
    <t>0750000000</t>
  </si>
  <si>
    <t>0750200000</t>
  </si>
  <si>
    <t>0520272360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</si>
  <si>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</si>
  <si>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</si>
  <si>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Основное мероприятие: Градостроительное зонирование и планировка территории</t>
  </si>
  <si>
    <t>Основное мероприятие: Технические и технологические мероприятия по энергосбережению</t>
  </si>
  <si>
    <t>Основное мероприятие: Организация и предоставление услуг в сфере библиотечного обслуживания населения</t>
  </si>
  <si>
    <t>Основное мероприятие: Организация выезда делегаций района (творческих коллективов, представителей общественных организаций КМНС) на областные и Всероссийские мероприятия (фестивали, конкурсы, выставки)</t>
  </si>
  <si>
    <t>Основное мероприятие: Реализация мероприятий в сфере культуры</t>
  </si>
  <si>
    <t>Основное мероприятие: Обеспечение деятельности Единой дежурно-диспетчерской службы Катангского района</t>
  </si>
  <si>
    <t>Основное мероприятие: Материально-техническое обеспечение Единой дежурно-диспетчерской службы Катангского района</t>
  </si>
  <si>
    <t>Основное мероприятие: Ликвидация последствий чрезвычайных ситуаций за счет средств Резервного фонда</t>
  </si>
  <si>
    <t>Подпрограмма «Поддержка общественных организаций»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</si>
  <si>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</si>
  <si>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0510551200</t>
  </si>
  <si>
    <t>Основное мероприятие: Реализация переданных полномочий по   Муниципальной программе "Молодежная политика, работа с детьми и молодежью Преображенского муниципального образования на 2018-2022гг."</t>
  </si>
  <si>
    <t>0120400000</t>
  </si>
  <si>
    <t>Образование</t>
  </si>
  <si>
    <t>971</t>
  </si>
  <si>
    <t>07</t>
  </si>
  <si>
    <t>00</t>
  </si>
  <si>
    <t>Дошкольное образование</t>
  </si>
  <si>
    <t>01</t>
  </si>
  <si>
    <t>Общее образование</t>
  </si>
  <si>
    <t xml:space="preserve">Дополнительное образование </t>
  </si>
  <si>
    <t>Другие вопросы в области образования</t>
  </si>
  <si>
    <t>Молодежная политика</t>
  </si>
  <si>
    <t>02</t>
  </si>
  <si>
    <t>03</t>
  </si>
  <si>
    <t>09</t>
  </si>
  <si>
    <t>10</t>
  </si>
  <si>
    <t>04</t>
  </si>
  <si>
    <t>Муниципальный  отдел образования администрации МО «Катангский район»</t>
  </si>
  <si>
    <t>Социальная политика</t>
  </si>
  <si>
    <t>Охрана семьи и детства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</si>
  <si>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</si>
  <si>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957</t>
  </si>
  <si>
    <t>Культура, кинематография</t>
  </si>
  <si>
    <t>Культура</t>
  </si>
  <si>
    <t>08</t>
  </si>
  <si>
    <t>910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</si>
  <si>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</si>
  <si>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</si>
  <si>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</si>
  <si>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</si>
  <si>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Дотации на выравнивание бюджетной обеспеченности субъектов Российской Федерации и муниципальных образований</t>
  </si>
  <si>
    <t>14</t>
  </si>
  <si>
    <t>917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</si>
  <si>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</si>
  <si>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</si>
  <si>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</si>
  <si>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</si>
  <si>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Резервные фонды</t>
  </si>
  <si>
    <t>11</t>
  </si>
  <si>
    <t>Другие общегосударственные вопросы</t>
  </si>
  <si>
    <t>13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</si>
  <si>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</si>
  <si>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</si>
  <si>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</si>
  <si>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</si>
  <si>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</si>
  <si>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Связи и информатика</t>
  </si>
  <si>
    <t>Другие вопросы в области национальной экономики</t>
  </si>
  <si>
    <t>12</t>
  </si>
  <si>
    <t>Основное мероприятие: Проведение мероприятий по вовлечению населения Катангского района в пропаганду безопасности дорожного движения</t>
  </si>
  <si>
    <t>0430200000</t>
  </si>
  <si>
    <t>Жилищно-коммунальное хозяйство</t>
  </si>
  <si>
    <t>Коммунальное хозяйство</t>
  </si>
  <si>
    <t>Национальная безопасность и правоохранительная деятельность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</si>
  <si>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</si>
  <si>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</si>
  <si>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</si>
  <si>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</si>
  <si>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</si>
  <si>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</si>
  <si>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</si>
  <si>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Обеспечение проведения выборов и референдумов</t>
  </si>
  <si>
    <t>ИТОГО</t>
  </si>
  <si>
    <t>Муниципальное учреждение Финансовое управление администрации муниципального образования «Катангский район»</t>
  </si>
  <si>
    <t>Приложение 9</t>
  </si>
  <si>
    <t>КВСР</t>
  </si>
  <si>
    <t>Рз ПР</t>
  </si>
  <si>
    <t xml:space="preserve">Ведомственная структура расходов бюджета района   (по главным распорядителям средств бюджета района, разделам, подразделам,  целевым статьям (муниципальным программам и непрограммным направлениям деятельности), группам видов расходов классификации расходов бюджетов) на 2019 год </t>
  </si>
  <si>
    <t>Администрация Муниципального Образования «Катангский район»</t>
  </si>
  <si>
    <t xml:space="preserve">  к решению Думы муниципального образования «Катангский район» «О бюджете муниципального образования «Катангский район» на 2019 год и на плановый период 2020 и 2021 годов»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</si>
  <si>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</si>
  <si>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Софинансирование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</si>
  <si>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05202S2360</t>
  </si>
  <si>
    <t>от19.12.2018  № _4/7___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</si>
</sst>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?"/>
    <numFmt numFmtId="165" formatCode="#,##0.00_ ;[Red]\-#,##0.00\ "/>
  </numFmts>
  <fonts count="10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/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top" wrapText="1"/>
    </xf>
    <xf numFmtId="49" fontId="2" fillId="0" borderId="1" xfId="0" applyNumberFormat="1" applyFont="1" applyFill="1" applyBorder="1" applyAlignment="1" applyProtection="1">
      <alignment horizontal="left" vertical="top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/>
    <xf numFmtId="43" fontId="0" fillId="0" borderId="0" xfId="0" applyNumberFormat="1" applyFont="1" applyFill="1"/>
    <xf numFmtId="165" fontId="7" fillId="0" borderId="1" xfId="0" applyNumberFormat="1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V452"/>
  <sheetViews>
    <sheetView showGridLines="0" tabSelected="1" view="pageBreakPreview" zoomScaleNormal="100" zoomScaleSheetLayoutView="100" workbookViewId="0">
      <selection activeCell="A2" sqref="A2"/>
    </sheetView>
  </sheetViews>
  <sheetFormatPr defaultRowHeight="12.75" customHeight="1" outlineLevelRow="7"/>
  <cols>
    <col min="1" max="1" width="59.7109375" style="8" customWidth="1"/>
    <col min="2" max="2" width="7.85546875" style="27" customWidth="1"/>
    <col min="3" max="4" width="5.140625" style="27" customWidth="1"/>
    <col min="5" max="5" width="12.5703125" style="8" customWidth="1"/>
    <col min="6" max="6" width="6.85546875" style="8" customWidth="1"/>
    <col min="7" max="7" width="15.42578125" style="8" customWidth="1"/>
    <col min="8" max="8" width="10.85546875" style="8" bestFit="1" customWidth="1"/>
    <col min="9" max="16384" width="9.140625" style="8"/>
  </cols>
  <sheetData>
    <row r="1" spans="1:256" s="14" customFormat="1">
      <c r="B1" s="19"/>
      <c r="C1" s="19"/>
      <c r="D1" s="19"/>
      <c r="E1" s="36" t="s">
        <v>328</v>
      </c>
      <c r="F1" s="36"/>
      <c r="G1" s="36"/>
      <c r="H1" s="20"/>
      <c r="I1" s="20"/>
    </row>
    <row r="2" spans="1:256" s="14" customFormat="1" ht="54" customHeight="1">
      <c r="B2" s="19"/>
      <c r="C2" s="36" t="s">
        <v>333</v>
      </c>
      <c r="D2" s="36"/>
      <c r="E2" s="36"/>
      <c r="F2" s="36"/>
      <c r="G2" s="36"/>
      <c r="H2" s="20"/>
      <c r="I2" s="20"/>
    </row>
    <row r="3" spans="1:256" s="14" customFormat="1">
      <c r="B3" s="19"/>
      <c r="C3" s="19"/>
      <c r="D3" s="19"/>
      <c r="E3" s="36" t="s">
        <v>337</v>
      </c>
      <c r="F3" s="36"/>
      <c r="G3" s="36"/>
      <c r="H3" s="21"/>
      <c r="I3" s="21"/>
    </row>
    <row r="4" spans="1:256" s="14" customFormat="1">
      <c r="B4" s="19"/>
      <c r="C4" s="19"/>
      <c r="D4" s="19"/>
      <c r="E4" s="19"/>
      <c r="F4" s="19"/>
      <c r="G4" s="23"/>
      <c r="H4" s="21"/>
      <c r="I4" s="21"/>
    </row>
    <row r="5" spans="1:256" s="14" customFormat="1" ht="50.25" customHeight="1">
      <c r="A5" s="37" t="s">
        <v>331</v>
      </c>
      <c r="B5" s="37"/>
      <c r="C5" s="37"/>
      <c r="D5" s="37"/>
      <c r="E5" s="37"/>
      <c r="F5" s="37"/>
      <c r="G5" s="37"/>
      <c r="H5" s="22"/>
      <c r="I5" s="22"/>
    </row>
    <row r="6" spans="1:256" s="14" customFormat="1">
      <c r="B6" s="19"/>
      <c r="C6" s="19"/>
      <c r="D6" s="19"/>
      <c r="E6" s="19"/>
      <c r="F6" s="19"/>
      <c r="G6" s="23"/>
    </row>
    <row r="7" spans="1:256" s="14" customFormat="1">
      <c r="B7" s="19"/>
      <c r="C7" s="19"/>
      <c r="D7" s="19"/>
      <c r="E7" s="19"/>
      <c r="F7" s="19"/>
      <c r="G7" s="23" t="s">
        <v>94</v>
      </c>
    </row>
    <row r="8" spans="1:256" s="14" customFormat="1" ht="22.5" customHeight="1">
      <c r="A8" s="5" t="s">
        <v>95</v>
      </c>
      <c r="B8" s="33" t="s">
        <v>329</v>
      </c>
      <c r="C8" s="38" t="s">
        <v>330</v>
      </c>
      <c r="D8" s="39"/>
      <c r="E8" s="33" t="s">
        <v>0</v>
      </c>
      <c r="F8" s="33" t="s">
        <v>1</v>
      </c>
      <c r="G8" s="34" t="s">
        <v>96</v>
      </c>
    </row>
    <row r="9" spans="1:256" ht="25.5" outlineLevel="7">
      <c r="A9" s="15" t="s">
        <v>327</v>
      </c>
      <c r="B9" s="5" t="s">
        <v>289</v>
      </c>
      <c r="C9" s="5"/>
      <c r="D9" s="5"/>
      <c r="E9" s="5"/>
      <c r="F9" s="5"/>
      <c r="G9" s="6">
        <f>G10+G34+G40+G28</f>
        <v>37441971</v>
      </c>
    </row>
    <row r="10" spans="1:256" s="18" customFormat="1" outlineLevel="7">
      <c r="A10" s="15" t="s">
        <v>290</v>
      </c>
      <c r="B10" s="5" t="s">
        <v>289</v>
      </c>
      <c r="C10" s="5" t="s">
        <v>271</v>
      </c>
      <c r="D10" s="5" t="s">
        <v>269</v>
      </c>
      <c r="E10" s="5"/>
      <c r="F10" s="5"/>
      <c r="G10" s="6">
        <f>G11</f>
        <v>17420006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14" customFormat="1" ht="25.5">
      <c r="A11" s="15" t="s">
        <v>292</v>
      </c>
      <c r="B11" s="5" t="s">
        <v>289</v>
      </c>
      <c r="C11" s="5" t="s">
        <v>271</v>
      </c>
      <c r="D11" s="5" t="s">
        <v>293</v>
      </c>
      <c r="E11" s="5"/>
      <c r="F11" s="5"/>
      <c r="G11" s="6">
        <f>G12+G19</f>
        <v>17420006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s="14" customFormat="1" outlineLevel="1">
      <c r="A12" s="15" t="s">
        <v>78</v>
      </c>
      <c r="B12" s="5" t="s">
        <v>289</v>
      </c>
      <c r="C12" s="5" t="s">
        <v>271</v>
      </c>
      <c r="D12" s="5" t="s">
        <v>293</v>
      </c>
      <c r="E12" s="5" t="s">
        <v>77</v>
      </c>
      <c r="F12" s="5"/>
      <c r="G12" s="6">
        <f>G13</f>
        <v>2233893</v>
      </c>
    </row>
    <row r="13" spans="1:256" s="14" customFormat="1" ht="25.5" outlineLevel="4">
      <c r="A13" s="4" t="s">
        <v>82</v>
      </c>
      <c r="B13" s="5" t="s">
        <v>289</v>
      </c>
      <c r="C13" s="5" t="s">
        <v>271</v>
      </c>
      <c r="D13" s="5" t="s">
        <v>293</v>
      </c>
      <c r="E13" s="5" t="s">
        <v>119</v>
      </c>
      <c r="F13" s="5"/>
      <c r="G13" s="6">
        <f>G14+G17</f>
        <v>2233893</v>
      </c>
    </row>
    <row r="14" spans="1:256" ht="25.5">
      <c r="A14" s="4" t="s">
        <v>120</v>
      </c>
      <c r="B14" s="5" t="s">
        <v>289</v>
      </c>
      <c r="C14" s="5" t="s">
        <v>271</v>
      </c>
      <c r="D14" s="5" t="s">
        <v>293</v>
      </c>
      <c r="E14" s="5" t="s">
        <v>122</v>
      </c>
      <c r="F14" s="5"/>
      <c r="G14" s="6">
        <f>SUM(G15:G16)</f>
        <v>1720000</v>
      </c>
    </row>
    <row r="15" spans="1:256" ht="51">
      <c r="A15" s="1" t="s">
        <v>84</v>
      </c>
      <c r="B15" s="7" t="s">
        <v>289</v>
      </c>
      <c r="C15" s="7" t="s">
        <v>271</v>
      </c>
      <c r="D15" s="7" t="s">
        <v>293</v>
      </c>
      <c r="E15" s="7" t="s">
        <v>122</v>
      </c>
      <c r="F15" s="7" t="s">
        <v>83</v>
      </c>
      <c r="G15" s="2">
        <v>1713000</v>
      </c>
    </row>
    <row r="16" spans="1:256" ht="25.5">
      <c r="A16" s="1" t="s">
        <v>86</v>
      </c>
      <c r="B16" s="7" t="s">
        <v>289</v>
      </c>
      <c r="C16" s="7" t="s">
        <v>271</v>
      </c>
      <c r="D16" s="7" t="s">
        <v>293</v>
      </c>
      <c r="E16" s="7" t="s">
        <v>122</v>
      </c>
      <c r="F16" s="7" t="s">
        <v>85</v>
      </c>
      <c r="G16" s="2">
        <v>7000</v>
      </c>
    </row>
    <row r="17" spans="1:256" s="14" customFormat="1" ht="25.5" outlineLevel="1">
      <c r="A17" s="4" t="s">
        <v>121</v>
      </c>
      <c r="B17" s="5" t="s">
        <v>289</v>
      </c>
      <c r="C17" s="5" t="s">
        <v>271</v>
      </c>
      <c r="D17" s="5" t="s">
        <v>293</v>
      </c>
      <c r="E17" s="5" t="s">
        <v>123</v>
      </c>
      <c r="F17" s="5"/>
      <c r="G17" s="6">
        <f>G18</f>
        <v>513893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14" customFormat="1" ht="25.5" outlineLevel="4">
      <c r="A18" s="1" t="s">
        <v>86</v>
      </c>
      <c r="B18" s="7" t="s">
        <v>289</v>
      </c>
      <c r="C18" s="7" t="s">
        <v>271</v>
      </c>
      <c r="D18" s="7" t="s">
        <v>293</v>
      </c>
      <c r="E18" s="7" t="s">
        <v>123</v>
      </c>
      <c r="F18" s="7" t="s">
        <v>85</v>
      </c>
      <c r="G18" s="2">
        <v>513893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25.5">
      <c r="A19" s="4" t="s">
        <v>125</v>
      </c>
      <c r="B19" s="5" t="s">
        <v>289</v>
      </c>
      <c r="C19" s="5" t="s">
        <v>271</v>
      </c>
      <c r="D19" s="5" t="s">
        <v>293</v>
      </c>
      <c r="E19" s="5" t="s">
        <v>43</v>
      </c>
      <c r="F19" s="5"/>
      <c r="G19" s="6">
        <f>G20</f>
        <v>15186113</v>
      </c>
      <c r="H19" s="35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25.5">
      <c r="A20" s="4" t="s">
        <v>112</v>
      </c>
      <c r="B20" s="5" t="s">
        <v>289</v>
      </c>
      <c r="C20" s="5" t="s">
        <v>271</v>
      </c>
      <c r="D20" s="5" t="s">
        <v>293</v>
      </c>
      <c r="E20" s="5" t="s">
        <v>47</v>
      </c>
      <c r="F20" s="5"/>
      <c r="G20" s="6">
        <f>G21+G25</f>
        <v>15186113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25.5">
      <c r="A21" s="4" t="s">
        <v>113</v>
      </c>
      <c r="B21" s="5" t="s">
        <v>289</v>
      </c>
      <c r="C21" s="5" t="s">
        <v>271</v>
      </c>
      <c r="D21" s="5" t="s">
        <v>293</v>
      </c>
      <c r="E21" s="5" t="s">
        <v>114</v>
      </c>
      <c r="F21" s="5"/>
      <c r="G21" s="6">
        <f>SUM(G22:G24)</f>
        <v>12435410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51" outlineLevel="7">
      <c r="A22" s="1" t="s">
        <v>84</v>
      </c>
      <c r="B22" s="7" t="s">
        <v>289</v>
      </c>
      <c r="C22" s="7" t="s">
        <v>271</v>
      </c>
      <c r="D22" s="7" t="s">
        <v>293</v>
      </c>
      <c r="E22" s="7" t="s">
        <v>114</v>
      </c>
      <c r="F22" s="7" t="s">
        <v>83</v>
      </c>
      <c r="G22" s="2">
        <v>11739000</v>
      </c>
    </row>
    <row r="23" spans="1:256" ht="25.5" outlineLevel="5">
      <c r="A23" s="1" t="s">
        <v>86</v>
      </c>
      <c r="B23" s="7" t="s">
        <v>289</v>
      </c>
      <c r="C23" s="7" t="s">
        <v>271</v>
      </c>
      <c r="D23" s="7" t="s">
        <v>293</v>
      </c>
      <c r="E23" s="7" t="s">
        <v>114</v>
      </c>
      <c r="F23" s="7" t="s">
        <v>85</v>
      </c>
      <c r="G23" s="2">
        <f>1692000-997590</f>
        <v>694410</v>
      </c>
    </row>
    <row r="24" spans="1:256" outlineLevel="5">
      <c r="A24" s="1" t="s">
        <v>93</v>
      </c>
      <c r="B24" s="7" t="s">
        <v>289</v>
      </c>
      <c r="C24" s="7" t="s">
        <v>271</v>
      </c>
      <c r="D24" s="7" t="s">
        <v>293</v>
      </c>
      <c r="E24" s="7" t="s">
        <v>114</v>
      </c>
      <c r="F24" s="7" t="s">
        <v>92</v>
      </c>
      <c r="G24" s="2">
        <v>2000</v>
      </c>
    </row>
    <row r="25" spans="1:256" ht="38.25" outlineLevel="7">
      <c r="A25" s="4" t="s">
        <v>116</v>
      </c>
      <c r="B25" s="5" t="s">
        <v>289</v>
      </c>
      <c r="C25" s="5" t="s">
        <v>271</v>
      </c>
      <c r="D25" s="5" t="s">
        <v>293</v>
      </c>
      <c r="E25" s="5" t="s">
        <v>115</v>
      </c>
      <c r="F25" s="5"/>
      <c r="G25" s="6">
        <f>SUM(G26:G27)</f>
        <v>2750703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51" outlineLevel="3">
      <c r="A26" s="1" t="s">
        <v>84</v>
      </c>
      <c r="B26" s="7" t="s">
        <v>289</v>
      </c>
      <c r="C26" s="7" t="s">
        <v>271</v>
      </c>
      <c r="D26" s="7" t="s">
        <v>293</v>
      </c>
      <c r="E26" s="7" t="s">
        <v>115</v>
      </c>
      <c r="F26" s="7" t="s">
        <v>83</v>
      </c>
      <c r="G26" s="2">
        <v>2608749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25.5" outlineLevel="4">
      <c r="A27" s="1" t="s">
        <v>86</v>
      </c>
      <c r="B27" s="7" t="s">
        <v>289</v>
      </c>
      <c r="C27" s="7" t="s">
        <v>271</v>
      </c>
      <c r="D27" s="7" t="s">
        <v>293</v>
      </c>
      <c r="E27" s="7" t="s">
        <v>115</v>
      </c>
      <c r="F27" s="7" t="s">
        <v>85</v>
      </c>
      <c r="G27" s="2">
        <v>141954</v>
      </c>
    </row>
    <row r="28" spans="1:256" outlineLevel="7">
      <c r="A28" s="4" t="s">
        <v>305</v>
      </c>
      <c r="B28" s="5" t="s">
        <v>289</v>
      </c>
      <c r="C28" s="5" t="s">
        <v>280</v>
      </c>
      <c r="D28" s="5" t="s">
        <v>269</v>
      </c>
      <c r="E28" s="5"/>
      <c r="F28" s="5"/>
      <c r="G28" s="6">
        <f>G29</f>
        <v>997590</v>
      </c>
    </row>
    <row r="29" spans="1:256" outlineLevel="7">
      <c r="A29" s="15" t="s">
        <v>310</v>
      </c>
      <c r="B29" s="5" t="s">
        <v>289</v>
      </c>
      <c r="C29" s="5" t="s">
        <v>280</v>
      </c>
      <c r="D29" s="5" t="s">
        <v>279</v>
      </c>
      <c r="E29" s="5"/>
      <c r="F29" s="5"/>
      <c r="G29" s="6">
        <f>G30</f>
        <v>997590</v>
      </c>
    </row>
    <row r="30" spans="1:256" ht="25.5" outlineLevel="5">
      <c r="A30" s="4" t="s">
        <v>125</v>
      </c>
      <c r="B30" s="5" t="s">
        <v>289</v>
      </c>
      <c r="C30" s="5" t="s">
        <v>280</v>
      </c>
      <c r="D30" s="5" t="s">
        <v>279</v>
      </c>
      <c r="E30" s="5" t="s">
        <v>43</v>
      </c>
      <c r="F30" s="5"/>
      <c r="G30" s="6">
        <f>G31</f>
        <v>997590</v>
      </c>
    </row>
    <row r="31" spans="1:256" ht="25.5" outlineLevel="4">
      <c r="A31" s="4" t="s">
        <v>112</v>
      </c>
      <c r="B31" s="5" t="s">
        <v>289</v>
      </c>
      <c r="C31" s="5" t="s">
        <v>280</v>
      </c>
      <c r="D31" s="5" t="s">
        <v>279</v>
      </c>
      <c r="E31" s="5" t="s">
        <v>47</v>
      </c>
      <c r="F31" s="5"/>
      <c r="G31" s="6">
        <f>G32</f>
        <v>997590</v>
      </c>
    </row>
    <row r="32" spans="1:256" ht="25.5" outlineLevel="4">
      <c r="A32" s="4" t="s">
        <v>113</v>
      </c>
      <c r="B32" s="5" t="s">
        <v>289</v>
      </c>
      <c r="C32" s="5" t="s">
        <v>280</v>
      </c>
      <c r="D32" s="5" t="s">
        <v>279</v>
      </c>
      <c r="E32" s="5" t="s">
        <v>114</v>
      </c>
      <c r="F32" s="5"/>
      <c r="G32" s="6">
        <f>G33</f>
        <v>997590</v>
      </c>
    </row>
    <row r="33" spans="1:7" ht="25.5" outlineLevel="3">
      <c r="A33" s="1" t="s">
        <v>86</v>
      </c>
      <c r="B33" s="7" t="s">
        <v>289</v>
      </c>
      <c r="C33" s="7" t="s">
        <v>280</v>
      </c>
      <c r="D33" s="7" t="s">
        <v>279</v>
      </c>
      <c r="E33" s="7" t="s">
        <v>114</v>
      </c>
      <c r="F33" s="7" t="s">
        <v>85</v>
      </c>
      <c r="G33" s="2">
        <v>997590</v>
      </c>
    </row>
    <row r="34" spans="1:7" outlineLevel="2">
      <c r="A34" s="15" t="s">
        <v>282</v>
      </c>
      <c r="B34" s="5" t="s">
        <v>289</v>
      </c>
      <c r="C34" s="5" t="s">
        <v>279</v>
      </c>
      <c r="D34" s="5" t="s">
        <v>269</v>
      </c>
      <c r="E34" s="5"/>
      <c r="F34" s="5"/>
      <c r="G34" s="6">
        <f>G35</f>
        <v>1000</v>
      </c>
    </row>
    <row r="35" spans="1:7" outlineLevel="3">
      <c r="A35" s="15" t="s">
        <v>283</v>
      </c>
      <c r="B35" s="5" t="s">
        <v>289</v>
      </c>
      <c r="C35" s="5" t="s">
        <v>279</v>
      </c>
      <c r="D35" s="5" t="s">
        <v>280</v>
      </c>
      <c r="E35" s="5"/>
      <c r="F35" s="5"/>
      <c r="G35" s="6">
        <f>G36</f>
        <v>1000</v>
      </c>
    </row>
    <row r="36" spans="1:7" ht="25.5" outlineLevel="7">
      <c r="A36" s="4" t="s">
        <v>125</v>
      </c>
      <c r="B36" s="5" t="s">
        <v>289</v>
      </c>
      <c r="C36" s="5" t="s">
        <v>279</v>
      </c>
      <c r="D36" s="5" t="s">
        <v>280</v>
      </c>
      <c r="E36" s="5" t="s">
        <v>43</v>
      </c>
      <c r="F36" s="5"/>
      <c r="G36" s="6">
        <f>G37</f>
        <v>1000</v>
      </c>
    </row>
    <row r="37" spans="1:7" ht="25.5" outlineLevel="3">
      <c r="A37" s="4" t="s">
        <v>112</v>
      </c>
      <c r="B37" s="5" t="s">
        <v>289</v>
      </c>
      <c r="C37" s="5" t="s">
        <v>279</v>
      </c>
      <c r="D37" s="5" t="s">
        <v>280</v>
      </c>
      <c r="E37" s="5" t="s">
        <v>47</v>
      </c>
      <c r="F37" s="5"/>
      <c r="G37" s="6">
        <f>G38</f>
        <v>1000</v>
      </c>
    </row>
    <row r="38" spans="1:7" ht="25.5" outlineLevel="7">
      <c r="A38" s="4" t="s">
        <v>113</v>
      </c>
      <c r="B38" s="5" t="s">
        <v>289</v>
      </c>
      <c r="C38" s="5" t="s">
        <v>279</v>
      </c>
      <c r="D38" s="5" t="s">
        <v>280</v>
      </c>
      <c r="E38" s="5" t="s">
        <v>114</v>
      </c>
      <c r="F38" s="5"/>
      <c r="G38" s="6">
        <f>G39</f>
        <v>1000</v>
      </c>
    </row>
    <row r="39" spans="1:7" outlineLevel="7">
      <c r="A39" s="1" t="s">
        <v>88</v>
      </c>
      <c r="B39" s="7" t="s">
        <v>289</v>
      </c>
      <c r="C39" s="7" t="s">
        <v>279</v>
      </c>
      <c r="D39" s="7" t="s">
        <v>280</v>
      </c>
      <c r="E39" s="7" t="s">
        <v>114</v>
      </c>
      <c r="F39" s="7" t="s">
        <v>83</v>
      </c>
      <c r="G39" s="2">
        <v>1000</v>
      </c>
    </row>
    <row r="40" spans="1:7" outlineLevel="7">
      <c r="A40" s="15" t="s">
        <v>91</v>
      </c>
      <c r="B40" s="5" t="s">
        <v>289</v>
      </c>
      <c r="C40" s="5" t="s">
        <v>295</v>
      </c>
      <c r="D40" s="5" t="s">
        <v>269</v>
      </c>
      <c r="E40" s="5"/>
      <c r="F40" s="5"/>
      <c r="G40" s="6">
        <f>G41</f>
        <v>19023375</v>
      </c>
    </row>
    <row r="41" spans="1:7" ht="25.5" outlineLevel="2">
      <c r="A41" s="15" t="s">
        <v>294</v>
      </c>
      <c r="B41" s="5" t="s">
        <v>289</v>
      </c>
      <c r="C41" s="5" t="s">
        <v>295</v>
      </c>
      <c r="D41" s="5" t="s">
        <v>271</v>
      </c>
      <c r="E41" s="5"/>
      <c r="F41" s="5"/>
      <c r="G41" s="6">
        <f>G42</f>
        <v>19023375</v>
      </c>
    </row>
    <row r="42" spans="1:7" ht="25.5" outlineLevel="7">
      <c r="A42" s="4" t="s">
        <v>125</v>
      </c>
      <c r="B42" s="5" t="s">
        <v>289</v>
      </c>
      <c r="C42" s="5" t="s">
        <v>295</v>
      </c>
      <c r="D42" s="5" t="s">
        <v>271</v>
      </c>
      <c r="E42" s="5" t="s">
        <v>43</v>
      </c>
      <c r="F42" s="5"/>
      <c r="G42" s="6">
        <f>G43</f>
        <v>19023375</v>
      </c>
    </row>
    <row r="43" spans="1:7" ht="25.5" outlineLevel="5">
      <c r="A43" s="4" t="s">
        <v>109</v>
      </c>
      <c r="B43" s="5" t="s">
        <v>289</v>
      </c>
      <c r="C43" s="5" t="s">
        <v>295</v>
      </c>
      <c r="D43" s="5" t="s">
        <v>271</v>
      </c>
      <c r="E43" s="5" t="s">
        <v>44</v>
      </c>
      <c r="F43" s="5"/>
      <c r="G43" s="6">
        <f>G44</f>
        <v>19023375</v>
      </c>
    </row>
    <row r="44" spans="1:7" ht="25.5" outlineLevel="4">
      <c r="A44" s="4" t="s">
        <v>111</v>
      </c>
      <c r="B44" s="5" t="s">
        <v>289</v>
      </c>
      <c r="C44" s="5" t="s">
        <v>295</v>
      </c>
      <c r="D44" s="5" t="s">
        <v>271</v>
      </c>
      <c r="E44" s="5" t="s">
        <v>110</v>
      </c>
      <c r="F44" s="5"/>
      <c r="G44" s="6">
        <f>G45</f>
        <v>19023375</v>
      </c>
    </row>
    <row r="45" spans="1:7" outlineLevel="3">
      <c r="A45" s="1" t="s">
        <v>91</v>
      </c>
      <c r="B45" s="7" t="s">
        <v>289</v>
      </c>
      <c r="C45" s="7" t="s">
        <v>295</v>
      </c>
      <c r="D45" s="7" t="s">
        <v>271</v>
      </c>
      <c r="E45" s="7" t="s">
        <v>110</v>
      </c>
      <c r="F45" s="7" t="s">
        <v>90</v>
      </c>
      <c r="G45" s="2">
        <v>19023375</v>
      </c>
    </row>
    <row r="46" spans="1:7" outlineLevel="4">
      <c r="A46" s="4" t="s">
        <v>332</v>
      </c>
      <c r="B46" s="5" t="s">
        <v>296</v>
      </c>
      <c r="C46" s="5"/>
      <c r="D46" s="5"/>
      <c r="E46" s="5"/>
      <c r="F46" s="5"/>
      <c r="G46" s="6">
        <f>G47+G114+G122+G197+G204+G230+G243+G284+G290</f>
        <v>178607620</v>
      </c>
    </row>
    <row r="47" spans="1:7" outlineLevel="2">
      <c r="A47" s="15" t="s">
        <v>290</v>
      </c>
      <c r="B47" s="5" t="s">
        <v>296</v>
      </c>
      <c r="C47" s="5" t="s">
        <v>271</v>
      </c>
      <c r="D47" s="5" t="s">
        <v>269</v>
      </c>
      <c r="E47" s="5"/>
      <c r="F47" s="5"/>
      <c r="G47" s="6">
        <f>G48+G53+G58+G72+G83+G88+G78</f>
        <v>43903500</v>
      </c>
    </row>
    <row r="48" spans="1:7" ht="25.5" outlineLevel="3">
      <c r="A48" s="15" t="s">
        <v>291</v>
      </c>
      <c r="B48" s="5" t="s">
        <v>296</v>
      </c>
      <c r="C48" s="5" t="s">
        <v>271</v>
      </c>
      <c r="D48" s="5" t="s">
        <v>276</v>
      </c>
      <c r="E48" s="5"/>
      <c r="F48" s="5"/>
      <c r="G48" s="6">
        <f t="shared" ref="G48:G49" si="0">G49</f>
        <v>3065000</v>
      </c>
    </row>
    <row r="49" spans="1:7" outlineLevel="7">
      <c r="A49" s="15" t="s">
        <v>78</v>
      </c>
      <c r="B49" s="5" t="s">
        <v>296</v>
      </c>
      <c r="C49" s="5" t="s">
        <v>271</v>
      </c>
      <c r="D49" s="5" t="s">
        <v>276</v>
      </c>
      <c r="E49" s="5" t="s">
        <v>77</v>
      </c>
      <c r="F49" s="5"/>
      <c r="G49" s="6">
        <f t="shared" si="0"/>
        <v>3065000</v>
      </c>
    </row>
    <row r="50" spans="1:7" outlineLevel="7">
      <c r="A50" s="4" t="s">
        <v>80</v>
      </c>
      <c r="B50" s="5" t="s">
        <v>296</v>
      </c>
      <c r="C50" s="5" t="s">
        <v>271</v>
      </c>
      <c r="D50" s="5" t="s">
        <v>276</v>
      </c>
      <c r="E50" s="5" t="s">
        <v>79</v>
      </c>
      <c r="F50" s="5"/>
      <c r="G50" s="6">
        <f>SUM(G51:G52)</f>
        <v>3065000</v>
      </c>
    </row>
    <row r="51" spans="1:7" ht="51" outlineLevel="3">
      <c r="A51" s="1" t="s">
        <v>84</v>
      </c>
      <c r="B51" s="7" t="s">
        <v>296</v>
      </c>
      <c r="C51" s="7" t="s">
        <v>271</v>
      </c>
      <c r="D51" s="7" t="s">
        <v>276</v>
      </c>
      <c r="E51" s="7" t="s">
        <v>79</v>
      </c>
      <c r="F51" s="7" t="s">
        <v>83</v>
      </c>
      <c r="G51" s="2">
        <v>3007000</v>
      </c>
    </row>
    <row r="52" spans="1:7" ht="25.5" outlineLevel="7">
      <c r="A52" s="1" t="s">
        <v>86</v>
      </c>
      <c r="B52" s="7" t="s">
        <v>296</v>
      </c>
      <c r="C52" s="7" t="s">
        <v>271</v>
      </c>
      <c r="D52" s="7" t="s">
        <v>276</v>
      </c>
      <c r="E52" s="7" t="s">
        <v>79</v>
      </c>
      <c r="F52" s="7" t="s">
        <v>85</v>
      </c>
      <c r="G52" s="2">
        <v>58000</v>
      </c>
    </row>
    <row r="53" spans="1:7" ht="38.25" outlineLevel="7">
      <c r="A53" s="15" t="s">
        <v>297</v>
      </c>
      <c r="B53" s="5" t="s">
        <v>296</v>
      </c>
      <c r="C53" s="5" t="s">
        <v>271</v>
      </c>
      <c r="D53" s="5" t="s">
        <v>277</v>
      </c>
      <c r="E53" s="5"/>
      <c r="F53" s="5"/>
      <c r="G53" s="6">
        <f t="shared" ref="G53" si="1">G54</f>
        <v>1884000</v>
      </c>
    </row>
    <row r="54" spans="1:7" outlineLevel="7">
      <c r="A54" s="15" t="s">
        <v>78</v>
      </c>
      <c r="B54" s="5" t="s">
        <v>296</v>
      </c>
      <c r="C54" s="5" t="s">
        <v>271</v>
      </c>
      <c r="D54" s="5" t="s">
        <v>277</v>
      </c>
      <c r="E54" s="5" t="s">
        <v>77</v>
      </c>
      <c r="F54" s="5"/>
      <c r="G54" s="6">
        <f>G55</f>
        <v>1884000</v>
      </c>
    </row>
    <row r="55" spans="1:7" outlineLevel="4">
      <c r="A55" s="4" t="s">
        <v>81</v>
      </c>
      <c r="B55" s="5" t="s">
        <v>296</v>
      </c>
      <c r="C55" s="5" t="s">
        <v>271</v>
      </c>
      <c r="D55" s="5" t="s">
        <v>277</v>
      </c>
      <c r="E55" s="5" t="s">
        <v>124</v>
      </c>
      <c r="F55" s="5"/>
      <c r="G55" s="6">
        <f>SUM(G56:G57)</f>
        <v>1884000</v>
      </c>
    </row>
    <row r="56" spans="1:7" ht="51" outlineLevel="7">
      <c r="A56" s="1" t="s">
        <v>84</v>
      </c>
      <c r="B56" s="7" t="s">
        <v>296</v>
      </c>
      <c r="C56" s="7" t="s">
        <v>271</v>
      </c>
      <c r="D56" s="7" t="s">
        <v>277</v>
      </c>
      <c r="E56" s="7" t="s">
        <v>124</v>
      </c>
      <c r="F56" s="7" t="s">
        <v>83</v>
      </c>
      <c r="G56" s="2">
        <v>1874000</v>
      </c>
    </row>
    <row r="57" spans="1:7" ht="25.5" outlineLevel="7">
      <c r="A57" s="1" t="s">
        <v>86</v>
      </c>
      <c r="B57" s="7" t="s">
        <v>296</v>
      </c>
      <c r="C57" s="7" t="s">
        <v>271</v>
      </c>
      <c r="D57" s="7" t="s">
        <v>277</v>
      </c>
      <c r="E57" s="7" t="s">
        <v>124</v>
      </c>
      <c r="F57" s="7" t="s">
        <v>85</v>
      </c>
      <c r="G57" s="2">
        <v>10000</v>
      </c>
    </row>
    <row r="58" spans="1:7" ht="38.25" outlineLevel="3">
      <c r="A58" s="15" t="s">
        <v>298</v>
      </c>
      <c r="B58" s="5" t="s">
        <v>296</v>
      </c>
      <c r="C58" s="5" t="s">
        <v>271</v>
      </c>
      <c r="D58" s="5" t="s">
        <v>280</v>
      </c>
      <c r="E58" s="5"/>
      <c r="F58" s="5"/>
      <c r="G58" s="6">
        <f>G59</f>
        <v>34896000</v>
      </c>
    </row>
    <row r="59" spans="1:7" ht="25.5" outlineLevel="3">
      <c r="A59" s="4" t="s">
        <v>163</v>
      </c>
      <c r="B59" s="5" t="s">
        <v>296</v>
      </c>
      <c r="C59" s="5" t="s">
        <v>271</v>
      </c>
      <c r="D59" s="5" t="s">
        <v>280</v>
      </c>
      <c r="E59" s="5" t="s">
        <v>57</v>
      </c>
      <c r="F59" s="5"/>
      <c r="G59" s="6">
        <f>G60+G68</f>
        <v>34896000</v>
      </c>
    </row>
    <row r="60" spans="1:7" ht="25.5" outlineLevel="7">
      <c r="A60" s="4" t="s">
        <v>164</v>
      </c>
      <c r="B60" s="5" t="s">
        <v>296</v>
      </c>
      <c r="C60" s="5" t="s">
        <v>271</v>
      </c>
      <c r="D60" s="5" t="s">
        <v>280</v>
      </c>
      <c r="E60" s="5" t="s">
        <v>165</v>
      </c>
      <c r="F60" s="5"/>
      <c r="G60" s="6">
        <f>G61+G64</f>
        <v>34764000</v>
      </c>
    </row>
    <row r="61" spans="1:7" ht="25.5" outlineLevel="2">
      <c r="A61" s="4" t="s">
        <v>166</v>
      </c>
      <c r="B61" s="5" t="s">
        <v>296</v>
      </c>
      <c r="C61" s="5" t="s">
        <v>271</v>
      </c>
      <c r="D61" s="5" t="s">
        <v>280</v>
      </c>
      <c r="E61" s="5" t="s">
        <v>167</v>
      </c>
      <c r="F61" s="5"/>
      <c r="G61" s="6">
        <f>SUM(G62:G63)</f>
        <v>100000</v>
      </c>
    </row>
    <row r="62" spans="1:7" ht="51" outlineLevel="3">
      <c r="A62" s="1" t="s">
        <v>84</v>
      </c>
      <c r="B62" s="7" t="s">
        <v>296</v>
      </c>
      <c r="C62" s="7" t="s">
        <v>271</v>
      </c>
      <c r="D62" s="7" t="s">
        <v>280</v>
      </c>
      <c r="E62" s="7" t="s">
        <v>167</v>
      </c>
      <c r="F62" s="7" t="s">
        <v>83</v>
      </c>
      <c r="G62" s="2">
        <v>70000</v>
      </c>
    </row>
    <row r="63" spans="1:7" ht="25.5" outlineLevel="2">
      <c r="A63" s="1" t="s">
        <v>86</v>
      </c>
      <c r="B63" s="7" t="s">
        <v>296</v>
      </c>
      <c r="C63" s="7" t="s">
        <v>271</v>
      </c>
      <c r="D63" s="7" t="s">
        <v>280</v>
      </c>
      <c r="E63" s="7" t="s">
        <v>167</v>
      </c>
      <c r="F63" s="7" t="s">
        <v>85</v>
      </c>
      <c r="G63" s="2">
        <v>30000</v>
      </c>
    </row>
    <row r="64" spans="1:7" ht="25.5" outlineLevel="3">
      <c r="A64" s="4" t="s">
        <v>175</v>
      </c>
      <c r="B64" s="5" t="s">
        <v>296</v>
      </c>
      <c r="C64" s="5" t="s">
        <v>271</v>
      </c>
      <c r="D64" s="5" t="s">
        <v>280</v>
      </c>
      <c r="E64" s="5" t="s">
        <v>176</v>
      </c>
      <c r="F64" s="5"/>
      <c r="G64" s="6">
        <f>SUM(G65:G67)</f>
        <v>34664000</v>
      </c>
    </row>
    <row r="65" spans="1:7" ht="51" outlineLevel="2">
      <c r="A65" s="1" t="s">
        <v>84</v>
      </c>
      <c r="B65" s="7" t="s">
        <v>296</v>
      </c>
      <c r="C65" s="7" t="s">
        <v>271</v>
      </c>
      <c r="D65" s="7" t="s">
        <v>280</v>
      </c>
      <c r="E65" s="7" t="s">
        <v>176</v>
      </c>
      <c r="F65" s="7" t="s">
        <v>83</v>
      </c>
      <c r="G65" s="2">
        <v>29606000</v>
      </c>
    </row>
    <row r="66" spans="1:7" ht="25.5" outlineLevel="3">
      <c r="A66" s="1" t="s">
        <v>86</v>
      </c>
      <c r="B66" s="7" t="s">
        <v>296</v>
      </c>
      <c r="C66" s="7" t="s">
        <v>271</v>
      </c>
      <c r="D66" s="7" t="s">
        <v>280</v>
      </c>
      <c r="E66" s="7" t="s">
        <v>176</v>
      </c>
      <c r="F66" s="7" t="s">
        <v>85</v>
      </c>
      <c r="G66" s="2">
        <v>4793000</v>
      </c>
    </row>
    <row r="67" spans="1:7" outlineLevel="7">
      <c r="A67" s="1" t="s">
        <v>93</v>
      </c>
      <c r="B67" s="7" t="s">
        <v>296</v>
      </c>
      <c r="C67" s="7" t="s">
        <v>271</v>
      </c>
      <c r="D67" s="7" t="s">
        <v>280</v>
      </c>
      <c r="E67" s="7" t="s">
        <v>176</v>
      </c>
      <c r="F67" s="7" t="s">
        <v>92</v>
      </c>
      <c r="G67" s="2">
        <v>265000</v>
      </c>
    </row>
    <row r="68" spans="1:7" outlineLevel="3">
      <c r="A68" s="4" t="s">
        <v>197</v>
      </c>
      <c r="B68" s="5" t="s">
        <v>296</v>
      </c>
      <c r="C68" s="5" t="s">
        <v>271</v>
      </c>
      <c r="D68" s="5" t="s">
        <v>280</v>
      </c>
      <c r="E68" s="5" t="s">
        <v>60</v>
      </c>
      <c r="F68" s="5"/>
      <c r="G68" s="6">
        <f>G69</f>
        <v>132000</v>
      </c>
    </row>
    <row r="69" spans="1:7" ht="25.5" outlineLevel="5">
      <c r="A69" s="4" t="s">
        <v>202</v>
      </c>
      <c r="B69" s="5" t="s">
        <v>296</v>
      </c>
      <c r="C69" s="5" t="s">
        <v>271</v>
      </c>
      <c r="D69" s="5" t="s">
        <v>280</v>
      </c>
      <c r="E69" s="5" t="s">
        <v>201</v>
      </c>
      <c r="F69" s="5"/>
      <c r="G69" s="6">
        <f>SUM(G70:G71)</f>
        <v>132000</v>
      </c>
    </row>
    <row r="70" spans="1:7" ht="25.5" outlineLevel="5">
      <c r="A70" s="1" t="s">
        <v>86</v>
      </c>
      <c r="B70" s="7" t="s">
        <v>296</v>
      </c>
      <c r="C70" s="7" t="s">
        <v>271</v>
      </c>
      <c r="D70" s="7" t="s">
        <v>280</v>
      </c>
      <c r="E70" s="7" t="s">
        <v>201</v>
      </c>
      <c r="F70" s="7" t="s">
        <v>85</v>
      </c>
      <c r="G70" s="2">
        <v>100000</v>
      </c>
    </row>
    <row r="71" spans="1:7" outlineLevel="5">
      <c r="A71" s="1" t="s">
        <v>93</v>
      </c>
      <c r="B71" s="7" t="s">
        <v>296</v>
      </c>
      <c r="C71" s="7" t="s">
        <v>271</v>
      </c>
      <c r="D71" s="7" t="s">
        <v>280</v>
      </c>
      <c r="E71" s="7" t="s">
        <v>201</v>
      </c>
      <c r="F71" s="7" t="s">
        <v>92</v>
      </c>
      <c r="G71" s="2">
        <v>32000</v>
      </c>
    </row>
    <row r="72" spans="1:7" outlineLevel="7">
      <c r="A72" s="15" t="s">
        <v>300</v>
      </c>
      <c r="B72" s="5" t="s">
        <v>296</v>
      </c>
      <c r="C72" s="5" t="s">
        <v>271</v>
      </c>
      <c r="D72" s="5" t="s">
        <v>299</v>
      </c>
      <c r="E72" s="5"/>
      <c r="F72" s="5"/>
      <c r="G72" s="6">
        <f>G73</f>
        <v>3300</v>
      </c>
    </row>
    <row r="73" spans="1:7" ht="25.5" outlineLevel="7">
      <c r="A73" s="4" t="s">
        <v>163</v>
      </c>
      <c r="B73" s="5" t="s">
        <v>296</v>
      </c>
      <c r="C73" s="5" t="s">
        <v>271</v>
      </c>
      <c r="D73" s="5" t="s">
        <v>299</v>
      </c>
      <c r="E73" s="5" t="s">
        <v>57</v>
      </c>
      <c r="F73" s="5"/>
      <c r="G73" s="6">
        <f>G74</f>
        <v>3300</v>
      </c>
    </row>
    <row r="74" spans="1:7" ht="25.5" outlineLevel="7">
      <c r="A74" s="4" t="s">
        <v>164</v>
      </c>
      <c r="B74" s="5" t="s">
        <v>296</v>
      </c>
      <c r="C74" s="5" t="s">
        <v>271</v>
      </c>
      <c r="D74" s="5" t="s">
        <v>299</v>
      </c>
      <c r="E74" s="5" t="s">
        <v>165</v>
      </c>
      <c r="F74" s="5"/>
      <c r="G74" s="6">
        <f>G75</f>
        <v>3300</v>
      </c>
    </row>
    <row r="75" spans="1:7" ht="25.5" outlineLevel="7">
      <c r="A75" s="4" t="s">
        <v>175</v>
      </c>
      <c r="B75" s="5" t="s">
        <v>296</v>
      </c>
      <c r="C75" s="5" t="s">
        <v>271</v>
      </c>
      <c r="D75" s="5" t="s">
        <v>299</v>
      </c>
      <c r="E75" s="5" t="s">
        <v>176</v>
      </c>
      <c r="F75" s="5"/>
      <c r="G75" s="6">
        <f>G76</f>
        <v>3300</v>
      </c>
    </row>
    <row r="76" spans="1:7" ht="38.25" outlineLevel="7">
      <c r="A76" s="4" t="s">
        <v>68</v>
      </c>
      <c r="B76" s="5" t="s">
        <v>296</v>
      </c>
      <c r="C76" s="5" t="s">
        <v>271</v>
      </c>
      <c r="D76" s="5" t="s">
        <v>299</v>
      </c>
      <c r="E76" s="5" t="s">
        <v>263</v>
      </c>
      <c r="F76" s="5"/>
      <c r="G76" s="6">
        <f>SUM(G77:G77)</f>
        <v>3300</v>
      </c>
    </row>
    <row r="77" spans="1:7" ht="25.5" outlineLevel="3">
      <c r="A77" s="1" t="s">
        <v>86</v>
      </c>
      <c r="B77" s="5" t="s">
        <v>296</v>
      </c>
      <c r="C77" s="5" t="s">
        <v>271</v>
      </c>
      <c r="D77" s="7" t="s">
        <v>299</v>
      </c>
      <c r="E77" s="7" t="s">
        <v>263</v>
      </c>
      <c r="F77" s="7" t="s">
        <v>85</v>
      </c>
      <c r="G77" s="2">
        <v>3300</v>
      </c>
    </row>
    <row r="78" spans="1:7" outlineLevel="7">
      <c r="A78" s="4" t="s">
        <v>325</v>
      </c>
      <c r="B78" s="5" t="s">
        <v>296</v>
      </c>
      <c r="C78" s="5" t="s">
        <v>271</v>
      </c>
      <c r="D78" s="5" t="s">
        <v>268</v>
      </c>
      <c r="E78" s="5"/>
      <c r="F78" s="5"/>
      <c r="G78" s="6">
        <f>G79</f>
        <v>1000000</v>
      </c>
    </row>
    <row r="79" spans="1:7" ht="25.5" outlineLevel="7">
      <c r="A79" s="4" t="s">
        <v>163</v>
      </c>
      <c r="B79" s="5" t="s">
        <v>296</v>
      </c>
      <c r="C79" s="5" t="s">
        <v>271</v>
      </c>
      <c r="D79" s="5" t="s">
        <v>268</v>
      </c>
      <c r="E79" s="5" t="s">
        <v>57</v>
      </c>
      <c r="F79" s="5"/>
      <c r="G79" s="6">
        <f>G80</f>
        <v>1000000</v>
      </c>
    </row>
    <row r="80" spans="1:7" ht="25.5" outlineLevel="3">
      <c r="A80" s="4" t="s">
        <v>164</v>
      </c>
      <c r="B80" s="5" t="s">
        <v>296</v>
      </c>
      <c r="C80" s="5" t="s">
        <v>271</v>
      </c>
      <c r="D80" s="5" t="s">
        <v>268</v>
      </c>
      <c r="E80" s="5" t="s">
        <v>165</v>
      </c>
      <c r="F80" s="5"/>
      <c r="G80" s="6">
        <f>G81</f>
        <v>1000000</v>
      </c>
    </row>
    <row r="81" spans="1:256" s="14" customFormat="1" ht="25.5" outlineLevel="7">
      <c r="A81" s="4" t="s">
        <v>175</v>
      </c>
      <c r="B81" s="5" t="s">
        <v>296</v>
      </c>
      <c r="C81" s="5" t="s">
        <v>271</v>
      </c>
      <c r="D81" s="5" t="s">
        <v>268</v>
      </c>
      <c r="E81" s="5" t="s">
        <v>176</v>
      </c>
      <c r="F81" s="7"/>
      <c r="G81" s="6">
        <f>G82</f>
        <v>1000000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:256" outlineLevel="7">
      <c r="A82" s="1" t="s">
        <v>93</v>
      </c>
      <c r="B82" s="7" t="s">
        <v>296</v>
      </c>
      <c r="C82" s="7" t="s">
        <v>271</v>
      </c>
      <c r="D82" s="7" t="s">
        <v>268</v>
      </c>
      <c r="E82" s="7" t="s">
        <v>176</v>
      </c>
      <c r="F82" s="7" t="s">
        <v>92</v>
      </c>
      <c r="G82" s="2">
        <v>1000000</v>
      </c>
    </row>
    <row r="83" spans="1:256" outlineLevel="7">
      <c r="A83" s="15" t="s">
        <v>301</v>
      </c>
      <c r="B83" s="5" t="s">
        <v>296</v>
      </c>
      <c r="C83" s="5" t="s">
        <v>271</v>
      </c>
      <c r="D83" s="5" t="s">
        <v>302</v>
      </c>
      <c r="E83" s="5"/>
      <c r="F83" s="5"/>
      <c r="G83" s="6">
        <f>G84</f>
        <v>200000</v>
      </c>
    </row>
    <row r="84" spans="1:256" outlineLevel="2">
      <c r="A84" s="4" t="s">
        <v>152</v>
      </c>
      <c r="B84" s="5" t="s">
        <v>296</v>
      </c>
      <c r="C84" s="5" t="s">
        <v>271</v>
      </c>
      <c r="D84" s="5" t="s">
        <v>302</v>
      </c>
      <c r="E84" s="5" t="s">
        <v>51</v>
      </c>
      <c r="F84" s="5"/>
      <c r="G84" s="6">
        <f>G85</f>
        <v>200000</v>
      </c>
    </row>
    <row r="85" spans="1:256" ht="25.5" outlineLevel="7">
      <c r="A85" s="4" t="s">
        <v>65</v>
      </c>
      <c r="B85" s="5" t="s">
        <v>296</v>
      </c>
      <c r="C85" s="5" t="s">
        <v>271</v>
      </c>
      <c r="D85" s="5" t="s">
        <v>302</v>
      </c>
      <c r="E85" s="5" t="s">
        <v>155</v>
      </c>
      <c r="F85" s="5"/>
      <c r="G85" s="6">
        <f>G86</f>
        <v>200000</v>
      </c>
    </row>
    <row r="86" spans="1:256" ht="25.5" outlineLevel="7">
      <c r="A86" s="4" t="s">
        <v>260</v>
      </c>
      <c r="B86" s="5" t="s">
        <v>296</v>
      </c>
      <c r="C86" s="5" t="s">
        <v>271</v>
      </c>
      <c r="D86" s="5" t="s">
        <v>302</v>
      </c>
      <c r="E86" s="5" t="s">
        <v>158</v>
      </c>
      <c r="F86" s="5"/>
      <c r="G86" s="6">
        <f>SUM(G87:G87)</f>
        <v>200000</v>
      </c>
    </row>
    <row r="87" spans="1:256" outlineLevel="3">
      <c r="A87" s="1" t="s">
        <v>93</v>
      </c>
      <c r="B87" s="7" t="s">
        <v>296</v>
      </c>
      <c r="C87" s="7" t="s">
        <v>271</v>
      </c>
      <c r="D87" s="7" t="s">
        <v>302</v>
      </c>
      <c r="E87" s="7" t="s">
        <v>158</v>
      </c>
      <c r="F87" s="7" t="s">
        <v>92</v>
      </c>
      <c r="G87" s="2">
        <v>200000</v>
      </c>
    </row>
    <row r="88" spans="1:256" outlineLevel="7">
      <c r="A88" s="15" t="s">
        <v>303</v>
      </c>
      <c r="B88" s="5" t="s">
        <v>296</v>
      </c>
      <c r="C88" s="5" t="s">
        <v>271</v>
      </c>
      <c r="D88" s="5" t="s">
        <v>304</v>
      </c>
      <c r="E88" s="5"/>
      <c r="F88" s="5"/>
      <c r="G88" s="6">
        <f>G89</f>
        <v>2855200</v>
      </c>
    </row>
    <row r="89" spans="1:256" ht="25.5" outlineLevel="3">
      <c r="A89" s="4" t="s">
        <v>163</v>
      </c>
      <c r="B89" s="5" t="s">
        <v>296</v>
      </c>
      <c r="C89" s="5" t="s">
        <v>271</v>
      </c>
      <c r="D89" s="5" t="s">
        <v>304</v>
      </c>
      <c r="E89" s="5" t="s">
        <v>57</v>
      </c>
      <c r="F89" s="5"/>
      <c r="G89" s="6">
        <f>G90+G109</f>
        <v>2855200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1:256" ht="25.5" outlineLevel="7">
      <c r="A90" s="4" t="s">
        <v>164</v>
      </c>
      <c r="B90" s="5" t="s">
        <v>296</v>
      </c>
      <c r="C90" s="5" t="s">
        <v>271</v>
      </c>
      <c r="D90" s="5" t="s">
        <v>304</v>
      </c>
      <c r="E90" s="5" t="s">
        <v>165</v>
      </c>
      <c r="F90" s="5"/>
      <c r="G90" s="6">
        <f>G91+G97</f>
        <v>2725200</v>
      </c>
    </row>
    <row r="91" spans="1:256" outlineLevel="3">
      <c r="A91" s="4" t="s">
        <v>170</v>
      </c>
      <c r="B91" s="5" t="s">
        <v>296</v>
      </c>
      <c r="C91" s="5" t="s">
        <v>271</v>
      </c>
      <c r="D91" s="5" t="s">
        <v>304</v>
      </c>
      <c r="E91" s="5" t="s">
        <v>169</v>
      </c>
      <c r="F91" s="5"/>
      <c r="G91" s="6">
        <f>G92+G94</f>
        <v>17600</v>
      </c>
    </row>
    <row r="92" spans="1:256" outlineLevel="7">
      <c r="A92" s="4" t="s">
        <v>170</v>
      </c>
      <c r="B92" s="5" t="s">
        <v>296</v>
      </c>
      <c r="C92" s="5" t="s">
        <v>271</v>
      </c>
      <c r="D92" s="5" t="s">
        <v>304</v>
      </c>
      <c r="E92" s="5" t="s">
        <v>169</v>
      </c>
      <c r="F92" s="5"/>
      <c r="G92" s="6">
        <f>G93</f>
        <v>5000</v>
      </c>
    </row>
    <row r="93" spans="1:256" ht="25.5" outlineLevel="2">
      <c r="A93" s="1" t="s">
        <v>86</v>
      </c>
      <c r="B93" s="7" t="s">
        <v>296</v>
      </c>
      <c r="C93" s="7" t="s">
        <v>271</v>
      </c>
      <c r="D93" s="7" t="s">
        <v>304</v>
      </c>
      <c r="E93" s="7" t="s">
        <v>169</v>
      </c>
      <c r="F93" s="7" t="s">
        <v>85</v>
      </c>
      <c r="G93" s="2">
        <v>5000</v>
      </c>
    </row>
    <row r="94" spans="1:256" ht="25.5" outlineLevel="3">
      <c r="A94" s="4" t="s">
        <v>171</v>
      </c>
      <c r="B94" s="5" t="s">
        <v>296</v>
      </c>
      <c r="C94" s="5" t="s">
        <v>271</v>
      </c>
      <c r="D94" s="5" t="s">
        <v>304</v>
      </c>
      <c r="E94" s="5" t="s">
        <v>172</v>
      </c>
      <c r="F94" s="5"/>
      <c r="G94" s="6">
        <f>SUM(G95:G96)</f>
        <v>12600</v>
      </c>
    </row>
    <row r="95" spans="1:256" ht="51" outlineLevel="2">
      <c r="A95" s="1" t="s">
        <v>84</v>
      </c>
      <c r="B95" s="7" t="s">
        <v>296</v>
      </c>
      <c r="C95" s="7" t="s">
        <v>271</v>
      </c>
      <c r="D95" s="7" t="s">
        <v>304</v>
      </c>
      <c r="E95" s="7" t="s">
        <v>172</v>
      </c>
      <c r="F95" s="7" t="s">
        <v>83</v>
      </c>
      <c r="G95" s="2">
        <v>12036</v>
      </c>
    </row>
    <row r="96" spans="1:256" ht="25.5" outlineLevel="3">
      <c r="A96" s="1" t="s">
        <v>86</v>
      </c>
      <c r="B96" s="7" t="s">
        <v>296</v>
      </c>
      <c r="C96" s="7" t="s">
        <v>271</v>
      </c>
      <c r="D96" s="7" t="s">
        <v>304</v>
      </c>
      <c r="E96" s="7" t="s">
        <v>172</v>
      </c>
      <c r="F96" s="7" t="s">
        <v>85</v>
      </c>
      <c r="G96" s="2">
        <v>564</v>
      </c>
    </row>
    <row r="97" spans="1:7" ht="25.5" outlineLevel="7">
      <c r="A97" s="4" t="s">
        <v>175</v>
      </c>
      <c r="B97" s="5" t="s">
        <v>296</v>
      </c>
      <c r="C97" s="5" t="s">
        <v>271</v>
      </c>
      <c r="D97" s="5" t="s">
        <v>304</v>
      </c>
      <c r="E97" s="5" t="s">
        <v>176</v>
      </c>
      <c r="F97" s="7"/>
      <c r="G97" s="6">
        <f>G98+G100+G103+G106</f>
        <v>2707600</v>
      </c>
    </row>
    <row r="98" spans="1:7" outlineLevel="2">
      <c r="A98" s="4" t="s">
        <v>74</v>
      </c>
      <c r="B98" s="5" t="s">
        <v>296</v>
      </c>
      <c r="C98" s="5" t="s">
        <v>271</v>
      </c>
      <c r="D98" s="5" t="s">
        <v>304</v>
      </c>
      <c r="E98" s="5" t="s">
        <v>196</v>
      </c>
      <c r="F98" s="5"/>
      <c r="G98" s="6">
        <f>SUM(G99:G99)</f>
        <v>700</v>
      </c>
    </row>
    <row r="99" spans="1:7" ht="25.5" outlineLevel="3">
      <c r="A99" s="1" t="s">
        <v>86</v>
      </c>
      <c r="B99" s="7" t="s">
        <v>296</v>
      </c>
      <c r="C99" s="7" t="s">
        <v>271</v>
      </c>
      <c r="D99" s="7" t="s">
        <v>304</v>
      </c>
      <c r="E99" s="7" t="s">
        <v>196</v>
      </c>
      <c r="F99" s="7" t="s">
        <v>85</v>
      </c>
      <c r="G99" s="2">
        <v>700</v>
      </c>
    </row>
    <row r="100" spans="1:7" ht="51" outlineLevel="2">
      <c r="A100" s="4" t="s">
        <v>70</v>
      </c>
      <c r="B100" s="5" t="s">
        <v>296</v>
      </c>
      <c r="C100" s="5" t="s">
        <v>271</v>
      </c>
      <c r="D100" s="5" t="s">
        <v>304</v>
      </c>
      <c r="E100" s="5" t="s">
        <v>190</v>
      </c>
      <c r="F100" s="5"/>
      <c r="G100" s="6">
        <f>SUM(G101:G102)</f>
        <v>739300</v>
      </c>
    </row>
    <row r="101" spans="1:7" ht="51" outlineLevel="3">
      <c r="A101" s="1" t="s">
        <v>84</v>
      </c>
      <c r="B101" s="7" t="s">
        <v>296</v>
      </c>
      <c r="C101" s="7" t="s">
        <v>271</v>
      </c>
      <c r="D101" s="7" t="s">
        <v>304</v>
      </c>
      <c r="E101" s="7" t="s">
        <v>190</v>
      </c>
      <c r="F101" s="7" t="s">
        <v>83</v>
      </c>
      <c r="G101" s="2">
        <v>683664</v>
      </c>
    </row>
    <row r="102" spans="1:7" ht="25.5" outlineLevel="3">
      <c r="A102" s="1" t="s">
        <v>86</v>
      </c>
      <c r="B102" s="7" t="s">
        <v>296</v>
      </c>
      <c r="C102" s="7" t="s">
        <v>271</v>
      </c>
      <c r="D102" s="7" t="s">
        <v>304</v>
      </c>
      <c r="E102" s="7" t="s">
        <v>190</v>
      </c>
      <c r="F102" s="7" t="s">
        <v>85</v>
      </c>
      <c r="G102" s="2">
        <v>55636</v>
      </c>
    </row>
    <row r="103" spans="1:7" ht="25.5" outlineLevel="4">
      <c r="A103" s="4" t="s">
        <v>71</v>
      </c>
      <c r="B103" s="5" t="s">
        <v>296</v>
      </c>
      <c r="C103" s="5" t="s">
        <v>271</v>
      </c>
      <c r="D103" s="5" t="s">
        <v>304</v>
      </c>
      <c r="E103" s="5" t="s">
        <v>192</v>
      </c>
      <c r="F103" s="5"/>
      <c r="G103" s="6">
        <f>SUM(G104:G105)</f>
        <v>983800</v>
      </c>
    </row>
    <row r="104" spans="1:7" ht="51" outlineLevel="5">
      <c r="A104" s="1" t="s">
        <v>84</v>
      </c>
      <c r="B104" s="7" t="s">
        <v>296</v>
      </c>
      <c r="C104" s="7" t="s">
        <v>271</v>
      </c>
      <c r="D104" s="7" t="s">
        <v>304</v>
      </c>
      <c r="E104" s="7" t="s">
        <v>192</v>
      </c>
      <c r="F104" s="7" t="s">
        <v>83</v>
      </c>
      <c r="G104" s="2">
        <v>919614</v>
      </c>
    </row>
    <row r="105" spans="1:7" ht="25.5" outlineLevel="7">
      <c r="A105" s="1" t="s">
        <v>86</v>
      </c>
      <c r="B105" s="7" t="s">
        <v>296</v>
      </c>
      <c r="C105" s="7" t="s">
        <v>271</v>
      </c>
      <c r="D105" s="7" t="s">
        <v>304</v>
      </c>
      <c r="E105" s="7" t="s">
        <v>192</v>
      </c>
      <c r="F105" s="7" t="s">
        <v>85</v>
      </c>
      <c r="G105" s="2">
        <v>64186</v>
      </c>
    </row>
    <row r="106" spans="1:7" ht="38.25" outlineLevel="5">
      <c r="A106" s="4" t="s">
        <v>73</v>
      </c>
      <c r="B106" s="5" t="s">
        <v>296</v>
      </c>
      <c r="C106" s="5" t="s">
        <v>271</v>
      </c>
      <c r="D106" s="5" t="s">
        <v>304</v>
      </c>
      <c r="E106" s="5" t="s">
        <v>194</v>
      </c>
      <c r="F106" s="5"/>
      <c r="G106" s="6">
        <f>SUM(G107:G108)</f>
        <v>983800</v>
      </c>
    </row>
    <row r="107" spans="1:7" ht="51" outlineLevel="7">
      <c r="A107" s="1" t="s">
        <v>84</v>
      </c>
      <c r="B107" s="7" t="s">
        <v>296</v>
      </c>
      <c r="C107" s="7" t="s">
        <v>271</v>
      </c>
      <c r="D107" s="7" t="s">
        <v>304</v>
      </c>
      <c r="E107" s="7" t="s">
        <v>194</v>
      </c>
      <c r="F107" s="7" t="s">
        <v>83</v>
      </c>
      <c r="G107" s="2">
        <v>901000</v>
      </c>
    </row>
    <row r="108" spans="1:7" ht="25.5" outlineLevel="3">
      <c r="A108" s="1" t="s">
        <v>86</v>
      </c>
      <c r="B108" s="7" t="s">
        <v>296</v>
      </c>
      <c r="C108" s="7" t="s">
        <v>271</v>
      </c>
      <c r="D108" s="7" t="s">
        <v>304</v>
      </c>
      <c r="E108" s="7" t="s">
        <v>194</v>
      </c>
      <c r="F108" s="7" t="s">
        <v>85</v>
      </c>
      <c r="G108" s="2">
        <v>82800</v>
      </c>
    </row>
    <row r="109" spans="1:7" outlineLevel="2">
      <c r="A109" s="4" t="s">
        <v>197</v>
      </c>
      <c r="B109" s="5" t="s">
        <v>296</v>
      </c>
      <c r="C109" s="5" t="s">
        <v>271</v>
      </c>
      <c r="D109" s="5" t="s">
        <v>304</v>
      </c>
      <c r="E109" s="5" t="s">
        <v>60</v>
      </c>
      <c r="F109" s="5"/>
      <c r="G109" s="6">
        <f>G110+G112</f>
        <v>130000</v>
      </c>
    </row>
    <row r="110" spans="1:7" ht="38.25" outlineLevel="3">
      <c r="A110" s="4" t="s">
        <v>199</v>
      </c>
      <c r="B110" s="5" t="s">
        <v>296</v>
      </c>
      <c r="C110" s="5" t="s">
        <v>271</v>
      </c>
      <c r="D110" s="5" t="s">
        <v>304</v>
      </c>
      <c r="E110" s="5" t="s">
        <v>198</v>
      </c>
      <c r="F110" s="5"/>
      <c r="G110" s="6">
        <f>SUM(G111:G111)</f>
        <v>100000</v>
      </c>
    </row>
    <row r="111" spans="1:7" ht="25.5" outlineLevel="7">
      <c r="A111" s="1" t="s">
        <v>86</v>
      </c>
      <c r="B111" s="7" t="s">
        <v>296</v>
      </c>
      <c r="C111" s="7" t="s">
        <v>271</v>
      </c>
      <c r="D111" s="7" t="s">
        <v>304</v>
      </c>
      <c r="E111" s="7" t="s">
        <v>198</v>
      </c>
      <c r="F111" s="7" t="s">
        <v>85</v>
      </c>
      <c r="G111" s="2">
        <v>100000</v>
      </c>
    </row>
    <row r="112" spans="1:7" ht="38.25" outlineLevel="7">
      <c r="A112" s="4" t="s">
        <v>334</v>
      </c>
      <c r="B112" s="5" t="s">
        <v>296</v>
      </c>
      <c r="C112" s="5" t="s">
        <v>271</v>
      </c>
      <c r="D112" s="5" t="s">
        <v>304</v>
      </c>
      <c r="E112" s="5" t="s">
        <v>200</v>
      </c>
      <c r="F112" s="5"/>
      <c r="G112" s="6">
        <f>SUM(G113:G113)</f>
        <v>30000</v>
      </c>
    </row>
    <row r="113" spans="1:7" ht="25.5" outlineLevel="3">
      <c r="A113" s="1" t="s">
        <v>86</v>
      </c>
      <c r="B113" s="7" t="s">
        <v>296</v>
      </c>
      <c r="C113" s="7" t="s">
        <v>271</v>
      </c>
      <c r="D113" s="7" t="s">
        <v>304</v>
      </c>
      <c r="E113" s="7" t="s">
        <v>200</v>
      </c>
      <c r="F113" s="7" t="s">
        <v>85</v>
      </c>
      <c r="G113" s="2">
        <v>30000</v>
      </c>
    </row>
    <row r="114" spans="1:7" outlineLevel="7">
      <c r="A114" s="15" t="s">
        <v>317</v>
      </c>
      <c r="B114" s="5" t="s">
        <v>296</v>
      </c>
      <c r="C114" s="5" t="s">
        <v>277</v>
      </c>
      <c r="D114" s="5" t="s">
        <v>269</v>
      </c>
      <c r="E114" s="5"/>
      <c r="F114" s="5"/>
      <c r="G114" s="6">
        <f>G115</f>
        <v>60000</v>
      </c>
    </row>
    <row r="115" spans="1:7" outlineLevel="2">
      <c r="A115" s="15" t="s">
        <v>306</v>
      </c>
      <c r="B115" s="5" t="s">
        <v>296</v>
      </c>
      <c r="C115" s="5" t="s">
        <v>277</v>
      </c>
      <c r="D115" s="5" t="s">
        <v>278</v>
      </c>
      <c r="E115" s="5"/>
      <c r="F115" s="5"/>
      <c r="G115" s="6">
        <f>G116</f>
        <v>60000</v>
      </c>
    </row>
    <row r="116" spans="1:7" outlineLevel="3">
      <c r="A116" s="4" t="s">
        <v>152</v>
      </c>
      <c r="B116" s="5" t="s">
        <v>296</v>
      </c>
      <c r="C116" s="5" t="s">
        <v>277</v>
      </c>
      <c r="D116" s="5" t="s">
        <v>278</v>
      </c>
      <c r="E116" s="5" t="s">
        <v>51</v>
      </c>
      <c r="F116" s="5"/>
      <c r="G116" s="6">
        <f>G117</f>
        <v>60000</v>
      </c>
    </row>
    <row r="117" spans="1:7" ht="25.5" outlineLevel="2">
      <c r="A117" s="4" t="s">
        <v>65</v>
      </c>
      <c r="B117" s="5" t="s">
        <v>296</v>
      </c>
      <c r="C117" s="5" t="s">
        <v>277</v>
      </c>
      <c r="D117" s="5" t="s">
        <v>278</v>
      </c>
      <c r="E117" s="5" t="s">
        <v>155</v>
      </c>
      <c r="F117" s="5"/>
      <c r="G117" s="6">
        <f>G118+G120</f>
        <v>60000</v>
      </c>
    </row>
    <row r="118" spans="1:7" ht="25.5" outlineLevel="3">
      <c r="A118" s="4" t="s">
        <v>157</v>
      </c>
      <c r="B118" s="5" t="s">
        <v>296</v>
      </c>
      <c r="C118" s="5" t="s">
        <v>277</v>
      </c>
      <c r="D118" s="5" t="s">
        <v>278</v>
      </c>
      <c r="E118" s="5" t="s">
        <v>156</v>
      </c>
      <c r="F118" s="5"/>
      <c r="G118" s="6">
        <f>SUM(G119:G119)</f>
        <v>50000</v>
      </c>
    </row>
    <row r="119" spans="1:7" ht="51" outlineLevel="7">
      <c r="A119" s="1" t="s">
        <v>84</v>
      </c>
      <c r="B119" s="7" t="s">
        <v>296</v>
      </c>
      <c r="C119" s="7" t="s">
        <v>277</v>
      </c>
      <c r="D119" s="7" t="s">
        <v>278</v>
      </c>
      <c r="E119" s="7" t="s">
        <v>156</v>
      </c>
      <c r="F119" s="7" t="s">
        <v>83</v>
      </c>
      <c r="G119" s="2">
        <v>50000</v>
      </c>
    </row>
    <row r="120" spans="1:7" ht="38.25" outlineLevel="3">
      <c r="A120" s="4" t="s">
        <v>160</v>
      </c>
      <c r="B120" s="5" t="s">
        <v>296</v>
      </c>
      <c r="C120" s="5" t="s">
        <v>277</v>
      </c>
      <c r="D120" s="5" t="s">
        <v>278</v>
      </c>
      <c r="E120" s="5" t="s">
        <v>159</v>
      </c>
      <c r="F120" s="5"/>
      <c r="G120" s="6">
        <f>SUM(G121:G121)</f>
        <v>10000</v>
      </c>
    </row>
    <row r="121" spans="1:7" ht="25.5" outlineLevel="4">
      <c r="A121" s="1" t="s">
        <v>86</v>
      </c>
      <c r="B121" s="7" t="s">
        <v>296</v>
      </c>
      <c r="C121" s="7" t="s">
        <v>277</v>
      </c>
      <c r="D121" s="7" t="s">
        <v>278</v>
      </c>
      <c r="E121" s="7" t="s">
        <v>159</v>
      </c>
      <c r="F121" s="7" t="s">
        <v>85</v>
      </c>
      <c r="G121" s="2">
        <v>10000</v>
      </c>
    </row>
    <row r="122" spans="1:7" outlineLevel="7">
      <c r="A122" s="15" t="s">
        <v>305</v>
      </c>
      <c r="B122" s="5" t="s">
        <v>296</v>
      </c>
      <c r="C122" s="5" t="s">
        <v>280</v>
      </c>
      <c r="D122" s="5" t="s">
        <v>269</v>
      </c>
      <c r="E122" s="5"/>
      <c r="F122" s="5"/>
      <c r="G122" s="6">
        <f>G123+G130+G136++G146+G141</f>
        <v>80352657</v>
      </c>
    </row>
    <row r="123" spans="1:7" outlineLevel="7">
      <c r="A123" s="15" t="s">
        <v>306</v>
      </c>
      <c r="B123" s="5" t="s">
        <v>296</v>
      </c>
      <c r="C123" s="5" t="s">
        <v>280</v>
      </c>
      <c r="D123" s="5" t="s">
        <v>271</v>
      </c>
      <c r="E123" s="5"/>
      <c r="F123" s="5"/>
      <c r="G123" s="6">
        <f>G124</f>
        <v>124300</v>
      </c>
    </row>
    <row r="124" spans="1:7" ht="25.5" outlineLevel="2">
      <c r="A124" s="4" t="s">
        <v>163</v>
      </c>
      <c r="B124" s="5" t="s">
        <v>296</v>
      </c>
      <c r="C124" s="5" t="s">
        <v>280</v>
      </c>
      <c r="D124" s="5" t="s">
        <v>271</v>
      </c>
      <c r="E124" s="5" t="s">
        <v>57</v>
      </c>
      <c r="F124" s="5"/>
      <c r="G124" s="6">
        <f>G125</f>
        <v>124300</v>
      </c>
    </row>
    <row r="125" spans="1:7" ht="25.5" outlineLevel="3">
      <c r="A125" s="4" t="s">
        <v>164</v>
      </c>
      <c r="B125" s="5" t="s">
        <v>296</v>
      </c>
      <c r="C125" s="5" t="s">
        <v>280</v>
      </c>
      <c r="D125" s="5" t="s">
        <v>271</v>
      </c>
      <c r="E125" s="5" t="s">
        <v>165</v>
      </c>
      <c r="F125" s="5"/>
      <c r="G125" s="6">
        <f>G126</f>
        <v>124300</v>
      </c>
    </row>
    <row r="126" spans="1:7" ht="25.5" outlineLevel="3">
      <c r="A126" s="4" t="s">
        <v>175</v>
      </c>
      <c r="B126" s="5" t="s">
        <v>296</v>
      </c>
      <c r="C126" s="5" t="s">
        <v>280</v>
      </c>
      <c r="D126" s="5" t="s">
        <v>271</v>
      </c>
      <c r="E126" s="5" t="s">
        <v>176</v>
      </c>
      <c r="F126" s="7"/>
      <c r="G126" s="6">
        <f>G127</f>
        <v>124300</v>
      </c>
    </row>
    <row r="127" spans="1:7" ht="38.25">
      <c r="A127" s="4" t="s">
        <v>72</v>
      </c>
      <c r="B127" s="5" t="s">
        <v>296</v>
      </c>
      <c r="C127" s="5" t="s">
        <v>280</v>
      </c>
      <c r="D127" s="5" t="s">
        <v>271</v>
      </c>
      <c r="E127" s="5" t="s">
        <v>193</v>
      </c>
      <c r="F127" s="5"/>
      <c r="G127" s="6">
        <f>SUM(G128:G129)</f>
        <v>124300</v>
      </c>
    </row>
    <row r="128" spans="1:7" ht="51">
      <c r="A128" s="1" t="s">
        <v>84</v>
      </c>
      <c r="B128" s="5" t="s">
        <v>296</v>
      </c>
      <c r="C128" s="5" t="s">
        <v>280</v>
      </c>
      <c r="D128" s="5" t="s">
        <v>271</v>
      </c>
      <c r="E128" s="7" t="s">
        <v>193</v>
      </c>
      <c r="F128" s="7" t="s">
        <v>83</v>
      </c>
      <c r="G128" s="2">
        <v>108100</v>
      </c>
    </row>
    <row r="129" spans="1:256" ht="25.5" outlineLevel="2">
      <c r="A129" s="1" t="s">
        <v>86</v>
      </c>
      <c r="B129" s="5" t="s">
        <v>296</v>
      </c>
      <c r="C129" s="5" t="s">
        <v>280</v>
      </c>
      <c r="D129" s="5" t="s">
        <v>271</v>
      </c>
      <c r="E129" s="7" t="s">
        <v>193</v>
      </c>
      <c r="F129" s="7" t="s">
        <v>85</v>
      </c>
      <c r="G129" s="2">
        <v>16200</v>
      </c>
    </row>
    <row r="130" spans="1:256" outlineLevel="3">
      <c r="A130" s="15" t="s">
        <v>307</v>
      </c>
      <c r="B130" s="5" t="s">
        <v>296</v>
      </c>
      <c r="C130" s="5" t="s">
        <v>280</v>
      </c>
      <c r="D130" s="5" t="s">
        <v>299</v>
      </c>
      <c r="E130" s="5"/>
      <c r="F130" s="5"/>
      <c r="G130" s="6">
        <f>G131</f>
        <v>35000</v>
      </c>
    </row>
    <row r="131" spans="1:256" ht="25.5" outlineLevel="3">
      <c r="A131" s="4" t="s">
        <v>203</v>
      </c>
      <c r="B131" s="5" t="s">
        <v>296</v>
      </c>
      <c r="C131" s="5" t="s">
        <v>280</v>
      </c>
      <c r="D131" s="5" t="s">
        <v>299</v>
      </c>
      <c r="E131" s="5" t="s">
        <v>61</v>
      </c>
      <c r="F131" s="5"/>
      <c r="G131" s="6">
        <f>G132</f>
        <v>35000</v>
      </c>
    </row>
    <row r="132" spans="1:256" outlineLevel="5">
      <c r="A132" s="4" t="s">
        <v>212</v>
      </c>
      <c r="B132" s="5" t="s">
        <v>296</v>
      </c>
      <c r="C132" s="5" t="s">
        <v>280</v>
      </c>
      <c r="D132" s="5" t="s">
        <v>299</v>
      </c>
      <c r="E132" s="5" t="s">
        <v>214</v>
      </c>
      <c r="F132" s="5"/>
      <c r="G132" s="6">
        <f>G133</f>
        <v>35000</v>
      </c>
    </row>
    <row r="133" spans="1:256" ht="25.5" outlineLevel="7">
      <c r="A133" s="4" t="s">
        <v>220</v>
      </c>
      <c r="B133" s="5" t="s">
        <v>296</v>
      </c>
      <c r="C133" s="5" t="s">
        <v>280</v>
      </c>
      <c r="D133" s="5" t="s">
        <v>299</v>
      </c>
      <c r="E133" s="5" t="s">
        <v>221</v>
      </c>
      <c r="F133" s="5"/>
      <c r="G133" s="6">
        <f>G134</f>
        <v>35000</v>
      </c>
    </row>
    <row r="134" spans="1:256" s="14" customFormat="1" ht="38.25" outlineLevel="4">
      <c r="A134" s="4" t="s">
        <v>75</v>
      </c>
      <c r="B134" s="5" t="s">
        <v>296</v>
      </c>
      <c r="C134" s="5" t="s">
        <v>280</v>
      </c>
      <c r="D134" s="5" t="s">
        <v>299</v>
      </c>
      <c r="E134" s="5" t="s">
        <v>222</v>
      </c>
      <c r="F134" s="5"/>
      <c r="G134" s="6">
        <f>SUM(G135:G135)</f>
        <v>35000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</row>
    <row r="135" spans="1:256" s="14" customFormat="1" ht="25.5" outlineLevel="6">
      <c r="A135" s="1" t="s">
        <v>86</v>
      </c>
      <c r="B135" s="7" t="s">
        <v>296</v>
      </c>
      <c r="C135" s="7" t="s">
        <v>280</v>
      </c>
      <c r="D135" s="7" t="s">
        <v>299</v>
      </c>
      <c r="E135" s="7" t="s">
        <v>222</v>
      </c>
      <c r="F135" s="7" t="s">
        <v>85</v>
      </c>
      <c r="G135" s="2">
        <v>35000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1:256" outlineLevel="7">
      <c r="A136" s="15" t="s">
        <v>308</v>
      </c>
      <c r="B136" s="5" t="s">
        <v>296</v>
      </c>
      <c r="C136" s="5" t="s">
        <v>280</v>
      </c>
      <c r="D136" s="5" t="s">
        <v>288</v>
      </c>
      <c r="E136" s="5"/>
      <c r="F136" s="5"/>
      <c r="G136" s="6">
        <f>G137</f>
        <v>2000000</v>
      </c>
    </row>
    <row r="137" spans="1:256" ht="25.5" outlineLevel="7">
      <c r="A137" s="4" t="s">
        <v>163</v>
      </c>
      <c r="B137" s="5" t="s">
        <v>296</v>
      </c>
      <c r="C137" s="5" t="s">
        <v>280</v>
      </c>
      <c r="D137" s="5" t="s">
        <v>288</v>
      </c>
      <c r="E137" s="5" t="s">
        <v>57</v>
      </c>
      <c r="F137" s="5"/>
      <c r="G137" s="6">
        <f>G138</f>
        <v>2000000</v>
      </c>
    </row>
    <row r="138" spans="1:256" outlineLevel="2">
      <c r="A138" s="4" t="s">
        <v>184</v>
      </c>
      <c r="B138" s="5" t="s">
        <v>296</v>
      </c>
      <c r="C138" s="5" t="s">
        <v>280</v>
      </c>
      <c r="D138" s="5" t="s">
        <v>288</v>
      </c>
      <c r="E138" s="5" t="s">
        <v>185</v>
      </c>
      <c r="F138" s="5"/>
      <c r="G138" s="6">
        <f>G139</f>
        <v>2000000</v>
      </c>
    </row>
    <row r="139" spans="1:256" ht="25.5" outlineLevel="3">
      <c r="A139" s="4" t="s">
        <v>188</v>
      </c>
      <c r="B139" s="5" t="s">
        <v>296</v>
      </c>
      <c r="C139" s="5" t="s">
        <v>280</v>
      </c>
      <c r="D139" s="5" t="s">
        <v>288</v>
      </c>
      <c r="E139" s="5" t="s">
        <v>189</v>
      </c>
      <c r="F139" s="5"/>
      <c r="G139" s="6">
        <f>SUM(G140:G140)</f>
        <v>2000000</v>
      </c>
    </row>
    <row r="140" spans="1:256" outlineLevel="2">
      <c r="A140" s="1" t="s">
        <v>93</v>
      </c>
      <c r="B140" s="7" t="s">
        <v>296</v>
      </c>
      <c r="C140" s="7" t="s">
        <v>280</v>
      </c>
      <c r="D140" s="7" t="s">
        <v>288</v>
      </c>
      <c r="E140" s="7" t="s">
        <v>189</v>
      </c>
      <c r="F140" s="7" t="s">
        <v>92</v>
      </c>
      <c r="G140" s="2">
        <v>2000000</v>
      </c>
    </row>
    <row r="141" spans="1:256" outlineLevel="7">
      <c r="A141" s="15" t="s">
        <v>309</v>
      </c>
      <c r="B141" s="5" t="s">
        <v>296</v>
      </c>
      <c r="C141" s="5" t="s">
        <v>280</v>
      </c>
      <c r="D141" s="5" t="s">
        <v>278</v>
      </c>
      <c r="E141" s="5"/>
      <c r="F141" s="5"/>
      <c r="G141" s="6">
        <f>G142</f>
        <v>19120020</v>
      </c>
    </row>
    <row r="142" spans="1:256" ht="25.5" outlineLevel="4">
      <c r="A142" s="4" t="s">
        <v>163</v>
      </c>
      <c r="B142" s="5" t="s">
        <v>296</v>
      </c>
      <c r="C142" s="5" t="s">
        <v>280</v>
      </c>
      <c r="D142" s="5" t="s">
        <v>278</v>
      </c>
      <c r="E142" s="5" t="s">
        <v>57</v>
      </c>
      <c r="F142" s="5"/>
      <c r="G142" s="6">
        <f>G143</f>
        <v>19120020</v>
      </c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  <c r="IV142" s="14"/>
    </row>
    <row r="143" spans="1:256" outlineLevel="2">
      <c r="A143" s="4" t="s">
        <v>184</v>
      </c>
      <c r="B143" s="5" t="s">
        <v>296</v>
      </c>
      <c r="C143" s="5" t="s">
        <v>280</v>
      </c>
      <c r="D143" s="5" t="s">
        <v>278</v>
      </c>
      <c r="E143" s="5" t="s">
        <v>185</v>
      </c>
      <c r="F143" s="5"/>
      <c r="G143" s="6">
        <f>G144</f>
        <v>19120020</v>
      </c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  <c r="IV143" s="14"/>
    </row>
    <row r="144" spans="1:256" outlineLevel="3">
      <c r="A144" s="4" t="s">
        <v>187</v>
      </c>
      <c r="B144" s="5" t="s">
        <v>296</v>
      </c>
      <c r="C144" s="5" t="s">
        <v>280</v>
      </c>
      <c r="D144" s="5" t="s">
        <v>278</v>
      </c>
      <c r="E144" s="5" t="s">
        <v>186</v>
      </c>
      <c r="F144" s="5"/>
      <c r="G144" s="6">
        <f>SUM(G145:G145)</f>
        <v>19120020</v>
      </c>
    </row>
    <row r="145" spans="1:256" ht="25.5" outlineLevel="7">
      <c r="A145" s="1" t="s">
        <v>86</v>
      </c>
      <c r="B145" s="7" t="s">
        <v>296</v>
      </c>
      <c r="C145" s="7" t="s">
        <v>280</v>
      </c>
      <c r="D145" s="7" t="s">
        <v>278</v>
      </c>
      <c r="E145" s="7" t="s">
        <v>186</v>
      </c>
      <c r="F145" s="7" t="s">
        <v>85</v>
      </c>
      <c r="G145" s="2">
        <v>19120020</v>
      </c>
    </row>
    <row r="146" spans="1:256">
      <c r="A146" s="15" t="s">
        <v>311</v>
      </c>
      <c r="B146" s="5" t="s">
        <v>296</v>
      </c>
      <c r="C146" s="5" t="s">
        <v>280</v>
      </c>
      <c r="D146" s="5" t="s">
        <v>312</v>
      </c>
      <c r="E146" s="5"/>
      <c r="F146" s="5"/>
      <c r="G146" s="6">
        <f>G147+G156+G177+G187</f>
        <v>59073337</v>
      </c>
    </row>
    <row r="147" spans="1:256" outlineLevel="3">
      <c r="A147" s="4" t="s">
        <v>152</v>
      </c>
      <c r="B147" s="5" t="s">
        <v>296</v>
      </c>
      <c r="C147" s="5" t="s">
        <v>280</v>
      </c>
      <c r="D147" s="5" t="s">
        <v>312</v>
      </c>
      <c r="E147" s="5" t="s">
        <v>51</v>
      </c>
      <c r="F147" s="5"/>
      <c r="G147" s="6">
        <f>G148+G153</f>
        <v>3130000</v>
      </c>
    </row>
    <row r="148" spans="1:256" ht="25.5">
      <c r="A148" s="4" t="s">
        <v>153</v>
      </c>
      <c r="B148" s="5" t="s">
        <v>296</v>
      </c>
      <c r="C148" s="5" t="s">
        <v>280</v>
      </c>
      <c r="D148" s="5" t="s">
        <v>312</v>
      </c>
      <c r="E148" s="5" t="s">
        <v>52</v>
      </c>
      <c r="F148" s="5"/>
      <c r="G148" s="6">
        <f>G149+G151</f>
        <v>3120000</v>
      </c>
    </row>
    <row r="149" spans="1:256" ht="25.5">
      <c r="A149" s="4" t="s">
        <v>258</v>
      </c>
      <c r="B149" s="5" t="s">
        <v>296</v>
      </c>
      <c r="C149" s="5" t="s">
        <v>280</v>
      </c>
      <c r="D149" s="5" t="s">
        <v>312</v>
      </c>
      <c r="E149" s="5" t="s">
        <v>53</v>
      </c>
      <c r="F149" s="5"/>
      <c r="G149" s="6">
        <f>SUM(G150:G150)</f>
        <v>2889000</v>
      </c>
    </row>
    <row r="150" spans="1:256" ht="51">
      <c r="A150" s="1" t="s">
        <v>84</v>
      </c>
      <c r="B150" s="7" t="s">
        <v>296</v>
      </c>
      <c r="C150" s="7" t="s">
        <v>280</v>
      </c>
      <c r="D150" s="7" t="s">
        <v>312</v>
      </c>
      <c r="E150" s="7" t="s">
        <v>53</v>
      </c>
      <c r="F150" s="7" t="s">
        <v>83</v>
      </c>
      <c r="G150" s="2">
        <v>2889000</v>
      </c>
    </row>
    <row r="151" spans="1:256" ht="25.5">
      <c r="A151" s="4" t="s">
        <v>259</v>
      </c>
      <c r="B151" s="5" t="s">
        <v>296</v>
      </c>
      <c r="C151" s="5" t="s">
        <v>280</v>
      </c>
      <c r="D151" s="5" t="s">
        <v>312</v>
      </c>
      <c r="E151" s="5" t="s">
        <v>154</v>
      </c>
      <c r="F151" s="5"/>
      <c r="G151" s="6">
        <f>SUM(G152:G152)</f>
        <v>231000</v>
      </c>
    </row>
    <row r="152" spans="1:256" ht="25.5">
      <c r="A152" s="1" t="s">
        <v>86</v>
      </c>
      <c r="B152" s="7" t="s">
        <v>296</v>
      </c>
      <c r="C152" s="7" t="s">
        <v>280</v>
      </c>
      <c r="D152" s="7" t="s">
        <v>312</v>
      </c>
      <c r="E152" s="7" t="s">
        <v>154</v>
      </c>
      <c r="F152" s="7" t="s">
        <v>85</v>
      </c>
      <c r="G152" s="2">
        <v>231000</v>
      </c>
    </row>
    <row r="153" spans="1:256" s="18" customFormat="1" ht="25.5">
      <c r="A153" s="4" t="s">
        <v>161</v>
      </c>
      <c r="B153" s="5" t="s">
        <v>296</v>
      </c>
      <c r="C153" s="5" t="s">
        <v>280</v>
      </c>
      <c r="D153" s="5" t="s">
        <v>312</v>
      </c>
      <c r="E153" s="5" t="s">
        <v>54</v>
      </c>
      <c r="F153" s="5"/>
      <c r="G153" s="6">
        <f>G154</f>
        <v>10000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</row>
    <row r="154" spans="1:256" ht="38.25">
      <c r="A154" s="4" t="s">
        <v>162</v>
      </c>
      <c r="B154" s="5" t="s">
        <v>296</v>
      </c>
      <c r="C154" s="5" t="s">
        <v>280</v>
      </c>
      <c r="D154" s="5" t="s">
        <v>312</v>
      </c>
      <c r="E154" s="5" t="s">
        <v>55</v>
      </c>
      <c r="F154" s="5"/>
      <c r="G154" s="6">
        <f>SUM(G155:G155)</f>
        <v>10000</v>
      </c>
    </row>
    <row r="155" spans="1:256" ht="25.5">
      <c r="A155" s="1" t="s">
        <v>86</v>
      </c>
      <c r="B155" s="7" t="s">
        <v>296</v>
      </c>
      <c r="C155" s="7" t="s">
        <v>280</v>
      </c>
      <c r="D155" s="7" t="s">
        <v>312</v>
      </c>
      <c r="E155" s="7" t="s">
        <v>55</v>
      </c>
      <c r="F155" s="7" t="s">
        <v>85</v>
      </c>
      <c r="G155" s="2">
        <v>10000</v>
      </c>
    </row>
    <row r="156" spans="1:256" ht="25.5">
      <c r="A156" s="4" t="s">
        <v>163</v>
      </c>
      <c r="B156" s="5" t="s">
        <v>296</v>
      </c>
      <c r="C156" s="5" t="s">
        <v>280</v>
      </c>
      <c r="D156" s="5" t="s">
        <v>312</v>
      </c>
      <c r="E156" s="5" t="s">
        <v>57</v>
      </c>
      <c r="F156" s="5"/>
      <c r="G156" s="6">
        <f>G157+G169</f>
        <v>55068337</v>
      </c>
    </row>
    <row r="157" spans="1:256" ht="25.5">
      <c r="A157" s="4" t="s">
        <v>164</v>
      </c>
      <c r="B157" s="5" t="s">
        <v>296</v>
      </c>
      <c r="C157" s="5" t="s">
        <v>280</v>
      </c>
      <c r="D157" s="5" t="s">
        <v>312</v>
      </c>
      <c r="E157" s="5" t="s">
        <v>165</v>
      </c>
      <c r="F157" s="5"/>
      <c r="G157" s="6">
        <f>G158+G160</f>
        <v>32285437</v>
      </c>
    </row>
    <row r="158" spans="1:256" ht="25.5">
      <c r="A158" s="4" t="s">
        <v>56</v>
      </c>
      <c r="B158" s="5" t="s">
        <v>296</v>
      </c>
      <c r="C158" s="5" t="s">
        <v>280</v>
      </c>
      <c r="D158" s="5" t="s">
        <v>312</v>
      </c>
      <c r="E158" s="5" t="s">
        <v>168</v>
      </c>
      <c r="F158" s="5"/>
      <c r="G158" s="6">
        <f>SUM(G159:G159)</f>
        <v>480000</v>
      </c>
    </row>
    <row r="159" spans="1:256" ht="51">
      <c r="A159" s="1" t="s">
        <v>84</v>
      </c>
      <c r="B159" s="7" t="s">
        <v>296</v>
      </c>
      <c r="C159" s="7" t="s">
        <v>280</v>
      </c>
      <c r="D159" s="7" t="s">
        <v>312</v>
      </c>
      <c r="E159" s="7" t="s">
        <v>168</v>
      </c>
      <c r="F159" s="7" t="s">
        <v>83</v>
      </c>
      <c r="G159" s="2">
        <v>480000</v>
      </c>
    </row>
    <row r="160" spans="1:256" ht="25.5">
      <c r="A160" s="4" t="s">
        <v>175</v>
      </c>
      <c r="B160" s="5" t="s">
        <v>296</v>
      </c>
      <c r="C160" s="5" t="s">
        <v>280</v>
      </c>
      <c r="D160" s="5" t="s">
        <v>312</v>
      </c>
      <c r="E160" s="5" t="s">
        <v>176</v>
      </c>
      <c r="F160" s="7"/>
      <c r="G160" s="6">
        <f>G161+G165+G167</f>
        <v>31805437</v>
      </c>
    </row>
    <row r="161" spans="1:256" ht="25.5">
      <c r="A161" s="4" t="s">
        <v>175</v>
      </c>
      <c r="B161" s="5" t="s">
        <v>296</v>
      </c>
      <c r="C161" s="5" t="s">
        <v>280</v>
      </c>
      <c r="D161" s="5" t="s">
        <v>312</v>
      </c>
      <c r="E161" s="5" t="s">
        <v>176</v>
      </c>
      <c r="F161" s="5"/>
      <c r="G161" s="6">
        <f>SUM(G162:G164)</f>
        <v>30722000</v>
      </c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  <c r="IV161" s="18"/>
    </row>
    <row r="162" spans="1:256" ht="51">
      <c r="A162" s="1" t="s">
        <v>84</v>
      </c>
      <c r="B162" s="7" t="s">
        <v>296</v>
      </c>
      <c r="C162" s="7" t="s">
        <v>280</v>
      </c>
      <c r="D162" s="7" t="s">
        <v>312</v>
      </c>
      <c r="E162" s="7" t="s">
        <v>176</v>
      </c>
      <c r="F162" s="7" t="s">
        <v>83</v>
      </c>
      <c r="G162" s="2">
        <f>57578000-29606000</f>
        <v>27972000</v>
      </c>
    </row>
    <row r="163" spans="1:256" ht="25.5">
      <c r="A163" s="1" t="s">
        <v>86</v>
      </c>
      <c r="B163" s="7" t="s">
        <v>296</v>
      </c>
      <c r="C163" s="7" t="s">
        <v>280</v>
      </c>
      <c r="D163" s="7" t="s">
        <v>312</v>
      </c>
      <c r="E163" s="7" t="s">
        <v>176</v>
      </c>
      <c r="F163" s="7" t="s">
        <v>85</v>
      </c>
      <c r="G163" s="2">
        <v>2750000</v>
      </c>
    </row>
    <row r="164" spans="1:256">
      <c r="A164" s="1" t="s">
        <v>93</v>
      </c>
      <c r="B164" s="7" t="s">
        <v>296</v>
      </c>
      <c r="C164" s="7" t="s">
        <v>280</v>
      </c>
      <c r="D164" s="7" t="s">
        <v>312</v>
      </c>
      <c r="E164" s="7" t="s">
        <v>176</v>
      </c>
      <c r="F164" s="7" t="s">
        <v>92</v>
      </c>
      <c r="G164" s="2">
        <v>0</v>
      </c>
    </row>
    <row r="165" spans="1:256" s="18" customFormat="1" ht="63.75">
      <c r="A165" s="4" t="s">
        <v>177</v>
      </c>
      <c r="B165" s="5" t="s">
        <v>296</v>
      </c>
      <c r="C165" s="5" t="s">
        <v>280</v>
      </c>
      <c r="D165" s="5" t="s">
        <v>312</v>
      </c>
      <c r="E165" s="5" t="s">
        <v>178</v>
      </c>
      <c r="F165" s="5"/>
      <c r="G165" s="6">
        <f>SUM(G166:G166)</f>
        <v>855908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  <c r="IV165" s="8"/>
    </row>
    <row r="166" spans="1:256" ht="25.5">
      <c r="A166" s="1" t="s">
        <v>86</v>
      </c>
      <c r="B166" s="7" t="s">
        <v>296</v>
      </c>
      <c r="C166" s="7" t="s">
        <v>280</v>
      </c>
      <c r="D166" s="7" t="s">
        <v>312</v>
      </c>
      <c r="E166" s="7" t="s">
        <v>178</v>
      </c>
      <c r="F166" s="7" t="s">
        <v>85</v>
      </c>
      <c r="G166" s="2">
        <v>855908</v>
      </c>
    </row>
    <row r="167" spans="1:256">
      <c r="A167" s="4" t="s">
        <v>335</v>
      </c>
      <c r="B167" s="5" t="s">
        <v>296</v>
      </c>
      <c r="C167" s="5" t="s">
        <v>280</v>
      </c>
      <c r="D167" s="5" t="s">
        <v>312</v>
      </c>
      <c r="E167" s="5" t="s">
        <v>179</v>
      </c>
      <c r="F167" s="5"/>
      <c r="G167" s="6">
        <f>SUM(G168:G168)</f>
        <v>227529</v>
      </c>
    </row>
    <row r="168" spans="1:256" ht="25.5">
      <c r="A168" s="1" t="s">
        <v>86</v>
      </c>
      <c r="B168" s="7" t="s">
        <v>296</v>
      </c>
      <c r="C168" s="7" t="s">
        <v>280</v>
      </c>
      <c r="D168" s="7" t="s">
        <v>312</v>
      </c>
      <c r="E168" s="7" t="s">
        <v>179</v>
      </c>
      <c r="F168" s="7" t="s">
        <v>85</v>
      </c>
      <c r="G168" s="2">
        <v>227529</v>
      </c>
    </row>
    <row r="169" spans="1:256" ht="25.5">
      <c r="A169" s="4" t="s">
        <v>180</v>
      </c>
      <c r="B169" s="5" t="s">
        <v>296</v>
      </c>
      <c r="C169" s="5" t="s">
        <v>280</v>
      </c>
      <c r="D169" s="5" t="s">
        <v>312</v>
      </c>
      <c r="E169" s="5" t="s">
        <v>58</v>
      </c>
      <c r="F169" s="5"/>
      <c r="G169" s="6">
        <f>G170</f>
        <v>22782900</v>
      </c>
    </row>
    <row r="170" spans="1:256" ht="25.5">
      <c r="A170" s="4" t="s">
        <v>181</v>
      </c>
      <c r="B170" s="5" t="s">
        <v>296</v>
      </c>
      <c r="C170" s="5" t="s">
        <v>280</v>
      </c>
      <c r="D170" s="5" t="s">
        <v>312</v>
      </c>
      <c r="E170" s="5" t="s">
        <v>182</v>
      </c>
      <c r="F170" s="5"/>
      <c r="G170" s="6">
        <f>G171+G173+G175</f>
        <v>22782900</v>
      </c>
    </row>
    <row r="171" spans="1:256" ht="25.5">
      <c r="A171" s="4" t="s">
        <v>181</v>
      </c>
      <c r="B171" s="5" t="s">
        <v>296</v>
      </c>
      <c r="C171" s="5" t="s">
        <v>280</v>
      </c>
      <c r="D171" s="5" t="s">
        <v>312</v>
      </c>
      <c r="E171" s="5" t="s">
        <v>182</v>
      </c>
      <c r="F171" s="5"/>
      <c r="G171" s="6">
        <f>G172</f>
        <v>950000</v>
      </c>
    </row>
    <row r="172" spans="1:256">
      <c r="A172" s="1" t="s">
        <v>93</v>
      </c>
      <c r="B172" s="7" t="s">
        <v>296</v>
      </c>
      <c r="C172" s="7" t="s">
        <v>280</v>
      </c>
      <c r="D172" s="7" t="s">
        <v>312</v>
      </c>
      <c r="E172" s="7" t="s">
        <v>182</v>
      </c>
      <c r="F172" s="7" t="s">
        <v>92</v>
      </c>
      <c r="G172" s="2">
        <v>950000</v>
      </c>
    </row>
    <row r="173" spans="1:256" s="14" customFormat="1" ht="51">
      <c r="A173" s="4" t="s">
        <v>59</v>
      </c>
      <c r="B173" s="5" t="s">
        <v>296</v>
      </c>
      <c r="C173" s="5" t="s">
        <v>280</v>
      </c>
      <c r="D173" s="5" t="s">
        <v>312</v>
      </c>
      <c r="E173" s="5" t="s">
        <v>250</v>
      </c>
      <c r="F173" s="5"/>
      <c r="G173" s="6">
        <f>SUM(G174:G174)</f>
        <v>17247900</v>
      </c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  <c r="IV173" s="18"/>
    </row>
    <row r="174" spans="1:256" s="14" customFormat="1">
      <c r="A174" s="1" t="s">
        <v>93</v>
      </c>
      <c r="B174" s="7" t="s">
        <v>296</v>
      </c>
      <c r="C174" s="7" t="s">
        <v>280</v>
      </c>
      <c r="D174" s="7" t="s">
        <v>312</v>
      </c>
      <c r="E174" s="7" t="s">
        <v>250</v>
      </c>
      <c r="F174" s="7" t="s">
        <v>92</v>
      </c>
      <c r="G174" s="2">
        <v>17247900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  <c r="IV174" s="8"/>
    </row>
    <row r="175" spans="1:256" ht="51" outlineLevel="4">
      <c r="A175" s="4" t="s">
        <v>183</v>
      </c>
      <c r="B175" s="5" t="s">
        <v>296</v>
      </c>
      <c r="C175" s="5" t="s">
        <v>280</v>
      </c>
      <c r="D175" s="5" t="s">
        <v>312</v>
      </c>
      <c r="E175" s="5" t="s">
        <v>336</v>
      </c>
      <c r="F175" s="5"/>
      <c r="G175" s="6">
        <f>SUM(G176:G176)</f>
        <v>4585000</v>
      </c>
    </row>
    <row r="176" spans="1:256" outlineLevel="4">
      <c r="A176" s="1" t="s">
        <v>93</v>
      </c>
      <c r="B176" s="7" t="s">
        <v>296</v>
      </c>
      <c r="C176" s="7" t="s">
        <v>280</v>
      </c>
      <c r="D176" s="7" t="s">
        <v>312</v>
      </c>
      <c r="E176" s="7" t="s">
        <v>336</v>
      </c>
      <c r="F176" s="7" t="s">
        <v>92</v>
      </c>
      <c r="G176" s="2">
        <v>4585000</v>
      </c>
    </row>
    <row r="177" spans="1:256" ht="25.5" outlineLevel="7">
      <c r="A177" s="4" t="s">
        <v>203</v>
      </c>
      <c r="B177" s="5" t="s">
        <v>296</v>
      </c>
      <c r="C177" s="5" t="s">
        <v>280</v>
      </c>
      <c r="D177" s="5" t="s">
        <v>312</v>
      </c>
      <c r="E177" s="5" t="s">
        <v>61</v>
      </c>
      <c r="F177" s="5"/>
      <c r="G177" s="6">
        <f>G178+G184</f>
        <v>175000</v>
      </c>
    </row>
    <row r="178" spans="1:256" outlineLevel="7">
      <c r="A178" s="4" t="s">
        <v>261</v>
      </c>
      <c r="B178" s="5" t="s">
        <v>296</v>
      </c>
      <c r="C178" s="5" t="s">
        <v>280</v>
      </c>
      <c r="D178" s="5" t="s">
        <v>312</v>
      </c>
      <c r="E178" s="5" t="s">
        <v>62</v>
      </c>
      <c r="F178" s="5"/>
      <c r="G178" s="6">
        <f>G179+G182</f>
        <v>170000</v>
      </c>
    </row>
    <row r="179" spans="1:256" ht="38.25">
      <c r="A179" s="4" t="s">
        <v>204</v>
      </c>
      <c r="B179" s="5" t="s">
        <v>296</v>
      </c>
      <c r="C179" s="5" t="s">
        <v>280</v>
      </c>
      <c r="D179" s="5" t="s">
        <v>312</v>
      </c>
      <c r="E179" s="5" t="s">
        <v>63</v>
      </c>
      <c r="F179" s="5"/>
      <c r="G179" s="6">
        <f>SUM(G180:G181)</f>
        <v>120000</v>
      </c>
    </row>
    <row r="180" spans="1:256" ht="25.5">
      <c r="A180" s="1" t="s">
        <v>86</v>
      </c>
      <c r="B180" s="7" t="s">
        <v>296</v>
      </c>
      <c r="C180" s="7" t="s">
        <v>280</v>
      </c>
      <c r="D180" s="7" t="s">
        <v>312</v>
      </c>
      <c r="E180" s="7" t="s">
        <v>63</v>
      </c>
      <c r="F180" s="7" t="s">
        <v>85</v>
      </c>
      <c r="G180" s="2">
        <v>50000</v>
      </c>
    </row>
    <row r="181" spans="1:256">
      <c r="A181" s="1" t="s">
        <v>93</v>
      </c>
      <c r="B181" s="7" t="s">
        <v>296</v>
      </c>
      <c r="C181" s="7" t="s">
        <v>280</v>
      </c>
      <c r="D181" s="7" t="s">
        <v>312</v>
      </c>
      <c r="E181" s="7" t="s">
        <v>63</v>
      </c>
      <c r="F181" s="7" t="s">
        <v>92</v>
      </c>
      <c r="G181" s="2">
        <v>70000</v>
      </c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  <c r="IR181" s="14"/>
      <c r="IS181" s="14"/>
      <c r="IT181" s="14"/>
      <c r="IU181" s="14"/>
      <c r="IV181" s="14"/>
    </row>
    <row r="182" spans="1:256" ht="25.5">
      <c r="A182" s="4" t="s">
        <v>205</v>
      </c>
      <c r="B182" s="5" t="s">
        <v>296</v>
      </c>
      <c r="C182" s="5" t="s">
        <v>280</v>
      </c>
      <c r="D182" s="5" t="s">
        <v>312</v>
      </c>
      <c r="E182" s="5" t="s">
        <v>206</v>
      </c>
      <c r="F182" s="5"/>
      <c r="G182" s="6">
        <f>SUM(G183:G183)</f>
        <v>50000</v>
      </c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  <c r="IR182" s="14"/>
      <c r="IS182" s="14"/>
      <c r="IT182" s="14"/>
      <c r="IU182" s="14"/>
      <c r="IV182" s="14"/>
    </row>
    <row r="183" spans="1:256" ht="25.5">
      <c r="A183" s="13" t="s">
        <v>252</v>
      </c>
      <c r="B183" s="17" t="s">
        <v>296</v>
      </c>
      <c r="C183" s="17" t="s">
        <v>280</v>
      </c>
      <c r="D183" s="17" t="s">
        <v>312</v>
      </c>
      <c r="E183" s="7" t="s">
        <v>206</v>
      </c>
      <c r="F183" s="7" t="s">
        <v>207</v>
      </c>
      <c r="G183" s="2">
        <v>50000</v>
      </c>
    </row>
    <row r="184" spans="1:256" ht="25.5">
      <c r="A184" s="4" t="s">
        <v>223</v>
      </c>
      <c r="B184" s="5" t="s">
        <v>296</v>
      </c>
      <c r="C184" s="5" t="s">
        <v>280</v>
      </c>
      <c r="D184" s="5" t="s">
        <v>312</v>
      </c>
      <c r="E184" s="5" t="s">
        <v>224</v>
      </c>
      <c r="F184" s="5"/>
      <c r="G184" s="6">
        <f>G185</f>
        <v>5000</v>
      </c>
    </row>
    <row r="185" spans="1:256" ht="25.5">
      <c r="A185" s="4" t="s">
        <v>225</v>
      </c>
      <c r="B185" s="5" t="s">
        <v>296</v>
      </c>
      <c r="C185" s="5" t="s">
        <v>280</v>
      </c>
      <c r="D185" s="5" t="s">
        <v>312</v>
      </c>
      <c r="E185" s="5" t="s">
        <v>226</v>
      </c>
      <c r="F185" s="5"/>
      <c r="G185" s="6">
        <f>SUM(G186:G186)</f>
        <v>5000</v>
      </c>
    </row>
    <row r="186" spans="1:256" ht="25.5">
      <c r="A186" s="1" t="s">
        <v>86</v>
      </c>
      <c r="B186" s="7" t="s">
        <v>296</v>
      </c>
      <c r="C186" s="7" t="s">
        <v>280</v>
      </c>
      <c r="D186" s="7" t="s">
        <v>312</v>
      </c>
      <c r="E186" s="7" t="s">
        <v>226</v>
      </c>
      <c r="F186" s="7" t="s">
        <v>85</v>
      </c>
      <c r="G186" s="2">
        <v>5000</v>
      </c>
    </row>
    <row r="187" spans="1:256" ht="25.5">
      <c r="A187" s="4" t="s">
        <v>228</v>
      </c>
      <c r="B187" s="5" t="s">
        <v>296</v>
      </c>
      <c r="C187" s="5" t="s">
        <v>280</v>
      </c>
      <c r="D187" s="5" t="s">
        <v>312</v>
      </c>
      <c r="E187" s="5" t="s">
        <v>67</v>
      </c>
      <c r="F187" s="5"/>
      <c r="G187" s="6">
        <f>G188+G191+G194</f>
        <v>700000</v>
      </c>
    </row>
    <row r="188" spans="1:256" ht="25.5">
      <c r="A188" s="4" t="s">
        <v>234</v>
      </c>
      <c r="B188" s="5" t="s">
        <v>296</v>
      </c>
      <c r="C188" s="5" t="s">
        <v>280</v>
      </c>
      <c r="D188" s="5" t="s">
        <v>312</v>
      </c>
      <c r="E188" s="5" t="s">
        <v>235</v>
      </c>
      <c r="F188" s="5"/>
      <c r="G188" s="6">
        <f>G189</f>
        <v>500000</v>
      </c>
    </row>
    <row r="189" spans="1:256" ht="38.25">
      <c r="A189" s="4" t="s">
        <v>237</v>
      </c>
      <c r="B189" s="5" t="s">
        <v>296</v>
      </c>
      <c r="C189" s="5" t="s">
        <v>280</v>
      </c>
      <c r="D189" s="5" t="s">
        <v>312</v>
      </c>
      <c r="E189" s="5" t="s">
        <v>236</v>
      </c>
      <c r="F189" s="5"/>
      <c r="G189" s="6">
        <f>SUM(G190:G190)</f>
        <v>500000</v>
      </c>
    </row>
    <row r="190" spans="1:256" ht="25.5">
      <c r="A190" s="1" t="s">
        <v>86</v>
      </c>
      <c r="B190" s="7" t="s">
        <v>296</v>
      </c>
      <c r="C190" s="7" t="s">
        <v>280</v>
      </c>
      <c r="D190" s="7" t="s">
        <v>312</v>
      </c>
      <c r="E190" s="7" t="s">
        <v>236</v>
      </c>
      <c r="F190" s="7" t="s">
        <v>85</v>
      </c>
      <c r="G190" s="2">
        <v>500000</v>
      </c>
    </row>
    <row r="191" spans="1:256">
      <c r="A191" s="4" t="s">
        <v>244</v>
      </c>
      <c r="B191" s="5" t="s">
        <v>296</v>
      </c>
      <c r="C191" s="5" t="s">
        <v>280</v>
      </c>
      <c r="D191" s="5" t="s">
        <v>312</v>
      </c>
      <c r="E191" s="5" t="s">
        <v>245</v>
      </c>
      <c r="F191" s="5"/>
      <c r="G191" s="6">
        <f>G192</f>
        <v>100000</v>
      </c>
    </row>
    <row r="192" spans="1:256" ht="25.5">
      <c r="A192" s="4" t="s">
        <v>253</v>
      </c>
      <c r="B192" s="5" t="s">
        <v>296</v>
      </c>
      <c r="C192" s="5" t="s">
        <v>280</v>
      </c>
      <c r="D192" s="5" t="s">
        <v>312</v>
      </c>
      <c r="E192" s="5" t="s">
        <v>246</v>
      </c>
      <c r="F192" s="5"/>
      <c r="G192" s="6">
        <f>SUM(G193:G193)</f>
        <v>100000</v>
      </c>
    </row>
    <row r="193" spans="1:256" ht="25.5">
      <c r="A193" s="1" t="s">
        <v>86</v>
      </c>
      <c r="B193" s="7" t="s">
        <v>296</v>
      </c>
      <c r="C193" s="7" t="s">
        <v>280</v>
      </c>
      <c r="D193" s="7" t="s">
        <v>312</v>
      </c>
      <c r="E193" s="7" t="s">
        <v>246</v>
      </c>
      <c r="F193" s="7" t="s">
        <v>85</v>
      </c>
      <c r="G193" s="2">
        <v>100000</v>
      </c>
    </row>
    <row r="194" spans="1:256" ht="25.5">
      <c r="A194" s="4" t="s">
        <v>247</v>
      </c>
      <c r="B194" s="5" t="s">
        <v>296</v>
      </c>
      <c r="C194" s="5" t="s">
        <v>280</v>
      </c>
      <c r="D194" s="5" t="s">
        <v>312</v>
      </c>
      <c r="E194" s="5" t="s">
        <v>248</v>
      </c>
      <c r="F194" s="5"/>
      <c r="G194" s="6">
        <f>G195</f>
        <v>100000</v>
      </c>
    </row>
    <row r="195" spans="1:256" ht="25.5">
      <c r="A195" s="4" t="s">
        <v>254</v>
      </c>
      <c r="B195" s="5" t="s">
        <v>296</v>
      </c>
      <c r="C195" s="5" t="s">
        <v>280</v>
      </c>
      <c r="D195" s="5" t="s">
        <v>312</v>
      </c>
      <c r="E195" s="5" t="s">
        <v>249</v>
      </c>
      <c r="F195" s="5"/>
      <c r="G195" s="6">
        <f>SUM(G196:G196)</f>
        <v>100000</v>
      </c>
    </row>
    <row r="196" spans="1:256" ht="25.5">
      <c r="A196" s="1" t="s">
        <v>86</v>
      </c>
      <c r="B196" s="7" t="s">
        <v>296</v>
      </c>
      <c r="C196" s="7" t="s">
        <v>280</v>
      </c>
      <c r="D196" s="7" t="s">
        <v>312</v>
      </c>
      <c r="E196" s="7" t="s">
        <v>249</v>
      </c>
      <c r="F196" s="7" t="s">
        <v>85</v>
      </c>
      <c r="G196" s="2">
        <v>100000</v>
      </c>
    </row>
    <row r="197" spans="1:256">
      <c r="A197" s="15" t="s">
        <v>315</v>
      </c>
      <c r="B197" s="5" t="s">
        <v>296</v>
      </c>
      <c r="C197" s="5" t="s">
        <v>299</v>
      </c>
      <c r="D197" s="5" t="s">
        <v>269</v>
      </c>
      <c r="E197" s="5"/>
      <c r="F197" s="5"/>
      <c r="G197" s="6">
        <f t="shared" ref="G197:G202" si="2">G198</f>
        <v>6779000</v>
      </c>
    </row>
    <row r="198" spans="1:256">
      <c r="A198" s="15" t="s">
        <v>316</v>
      </c>
      <c r="B198" s="5" t="s">
        <v>296</v>
      </c>
      <c r="C198" s="5" t="s">
        <v>299</v>
      </c>
      <c r="D198" s="5" t="s">
        <v>276</v>
      </c>
      <c r="E198" s="5"/>
      <c r="F198" s="5"/>
      <c r="G198" s="6">
        <f t="shared" si="2"/>
        <v>6779000</v>
      </c>
    </row>
    <row r="199" spans="1:256" ht="25.5">
      <c r="A199" s="4" t="s">
        <v>228</v>
      </c>
      <c r="B199" s="5" t="s">
        <v>296</v>
      </c>
      <c r="C199" s="5" t="s">
        <v>299</v>
      </c>
      <c r="D199" s="5" t="s">
        <v>276</v>
      </c>
      <c r="E199" s="5" t="s">
        <v>67</v>
      </c>
      <c r="F199" s="5"/>
      <c r="G199" s="6">
        <f t="shared" si="2"/>
        <v>6779000</v>
      </c>
    </row>
    <row r="200" spans="1:256" ht="25.5">
      <c r="A200" s="4" t="s">
        <v>238</v>
      </c>
      <c r="B200" s="5" t="s">
        <v>296</v>
      </c>
      <c r="C200" s="5" t="s">
        <v>299</v>
      </c>
      <c r="D200" s="5" t="s">
        <v>276</v>
      </c>
      <c r="E200" s="5" t="s">
        <v>239</v>
      </c>
      <c r="F200" s="5"/>
      <c r="G200" s="6">
        <f t="shared" si="2"/>
        <v>6779000</v>
      </c>
    </row>
    <row r="201" spans="1:256" ht="25.5">
      <c r="A201" s="4" t="s">
        <v>241</v>
      </c>
      <c r="B201" s="5" t="s">
        <v>296</v>
      </c>
      <c r="C201" s="5" t="s">
        <v>299</v>
      </c>
      <c r="D201" s="5" t="s">
        <v>276</v>
      </c>
      <c r="E201" s="5" t="s">
        <v>240</v>
      </c>
      <c r="F201" s="5"/>
      <c r="G201" s="6">
        <f t="shared" si="2"/>
        <v>6779000</v>
      </c>
    </row>
    <row r="202" spans="1:256" s="14" customFormat="1" ht="51" outlineLevel="7">
      <c r="A202" s="4" t="s">
        <v>242</v>
      </c>
      <c r="B202" s="5" t="s">
        <v>296</v>
      </c>
      <c r="C202" s="5" t="s">
        <v>299</v>
      </c>
      <c r="D202" s="5" t="s">
        <v>276</v>
      </c>
      <c r="E202" s="5" t="s">
        <v>243</v>
      </c>
      <c r="F202" s="5"/>
      <c r="G202" s="6">
        <f t="shared" si="2"/>
        <v>6779000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8"/>
      <c r="IV202" s="8"/>
    </row>
    <row r="203" spans="1:256" ht="25.5">
      <c r="A203" s="13" t="s">
        <v>251</v>
      </c>
      <c r="B203" s="17" t="s">
        <v>296</v>
      </c>
      <c r="C203" s="17" t="s">
        <v>299</v>
      </c>
      <c r="D203" s="17" t="s">
        <v>276</v>
      </c>
      <c r="E203" s="7" t="s">
        <v>243</v>
      </c>
      <c r="F203" s="7" t="s">
        <v>89</v>
      </c>
      <c r="G203" s="2">
        <v>6779000</v>
      </c>
    </row>
    <row r="204" spans="1:256">
      <c r="A204" s="4" t="s">
        <v>266</v>
      </c>
      <c r="B204" s="5" t="s">
        <v>296</v>
      </c>
      <c r="C204" s="5" t="s">
        <v>268</v>
      </c>
      <c r="D204" s="5" t="s">
        <v>269</v>
      </c>
      <c r="E204" s="5"/>
      <c r="F204" s="5"/>
      <c r="G204" s="6">
        <f>G205+G217+G225</f>
        <v>37990426</v>
      </c>
    </row>
    <row r="205" spans="1:256">
      <c r="A205" s="4" t="s">
        <v>270</v>
      </c>
      <c r="B205" s="5" t="s">
        <v>296</v>
      </c>
      <c r="C205" s="5" t="s">
        <v>268</v>
      </c>
      <c r="D205" s="5" t="s">
        <v>271</v>
      </c>
      <c r="E205" s="5"/>
      <c r="F205" s="5"/>
      <c r="G205" s="6">
        <f>G206+G213</f>
        <v>3852221</v>
      </c>
    </row>
    <row r="206" spans="1:256" ht="25.5">
      <c r="A206" s="4" t="s">
        <v>163</v>
      </c>
      <c r="B206" s="5" t="s">
        <v>296</v>
      </c>
      <c r="C206" s="5" t="s">
        <v>268</v>
      </c>
      <c r="D206" s="5" t="s">
        <v>271</v>
      </c>
      <c r="E206" s="5" t="s">
        <v>57</v>
      </c>
      <c r="F206" s="5"/>
      <c r="G206" s="6">
        <f>G207</f>
        <v>3852221</v>
      </c>
    </row>
    <row r="207" spans="1:256" ht="25.5">
      <c r="A207" s="4" t="s">
        <v>164</v>
      </c>
      <c r="B207" s="5" t="s">
        <v>296</v>
      </c>
      <c r="C207" s="5" t="s">
        <v>268</v>
      </c>
      <c r="D207" s="5" t="s">
        <v>271</v>
      </c>
      <c r="E207" s="5" t="s">
        <v>165</v>
      </c>
      <c r="F207" s="5"/>
      <c r="G207" s="6">
        <f>G208</f>
        <v>3852221</v>
      </c>
    </row>
    <row r="208" spans="1:256" ht="25.5">
      <c r="A208" s="4" t="s">
        <v>175</v>
      </c>
      <c r="B208" s="5" t="s">
        <v>296</v>
      </c>
      <c r="C208" s="5" t="s">
        <v>268</v>
      </c>
      <c r="D208" s="5" t="s">
        <v>271</v>
      </c>
      <c r="E208" s="5" t="s">
        <v>176</v>
      </c>
      <c r="F208" s="5"/>
      <c r="G208" s="6">
        <f>G209+G211</f>
        <v>3852221</v>
      </c>
    </row>
    <row r="209" spans="1:256" ht="63.75">
      <c r="A209" s="4" t="s">
        <v>177</v>
      </c>
      <c r="B209" s="5" t="s">
        <v>296</v>
      </c>
      <c r="C209" s="5" t="s">
        <v>268</v>
      </c>
      <c r="D209" s="5" t="s">
        <v>271</v>
      </c>
      <c r="E209" s="5" t="s">
        <v>178</v>
      </c>
      <c r="F209" s="5"/>
      <c r="G209" s="6">
        <f>SUM(G210:G210)</f>
        <v>3043229</v>
      </c>
    </row>
    <row r="210" spans="1:256" ht="25.5">
      <c r="A210" s="1" t="s">
        <v>86</v>
      </c>
      <c r="B210" s="7" t="s">
        <v>296</v>
      </c>
      <c r="C210" s="7" t="s">
        <v>268</v>
      </c>
      <c r="D210" s="7" t="s">
        <v>271</v>
      </c>
      <c r="E210" s="7" t="s">
        <v>178</v>
      </c>
      <c r="F210" s="7" t="s">
        <v>85</v>
      </c>
      <c r="G210" s="30">
        <v>3043229</v>
      </c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  <c r="IH210" s="14"/>
      <c r="II210" s="14"/>
      <c r="IJ210" s="14"/>
      <c r="IK210" s="14"/>
      <c r="IL210" s="14"/>
      <c r="IM210" s="14"/>
      <c r="IN210" s="14"/>
      <c r="IO210" s="14"/>
      <c r="IP210" s="14"/>
      <c r="IQ210" s="14"/>
      <c r="IR210" s="14"/>
      <c r="IS210" s="14"/>
      <c r="IT210" s="14"/>
      <c r="IU210" s="14"/>
      <c r="IV210" s="14"/>
    </row>
    <row r="211" spans="1:256">
      <c r="A211" s="4" t="s">
        <v>335</v>
      </c>
      <c r="B211" s="5" t="s">
        <v>296</v>
      </c>
      <c r="C211" s="5" t="s">
        <v>268</v>
      </c>
      <c r="D211" s="5" t="s">
        <v>271</v>
      </c>
      <c r="E211" s="5" t="s">
        <v>179</v>
      </c>
      <c r="F211" s="5"/>
      <c r="G211" s="6">
        <f>SUM(G212:G212)</f>
        <v>808992</v>
      </c>
    </row>
    <row r="212" spans="1:256" ht="25.5">
      <c r="A212" s="1" t="s">
        <v>86</v>
      </c>
      <c r="B212" s="7" t="s">
        <v>296</v>
      </c>
      <c r="C212" s="7" t="s">
        <v>268</v>
      </c>
      <c r="D212" s="7" t="s">
        <v>271</v>
      </c>
      <c r="E212" s="7" t="s">
        <v>179</v>
      </c>
      <c r="F212" s="7" t="s">
        <v>85</v>
      </c>
      <c r="G212" s="2">
        <v>808992</v>
      </c>
    </row>
    <row r="213" spans="1:256" ht="25.5">
      <c r="A213" s="4" t="s">
        <v>228</v>
      </c>
      <c r="B213" s="5" t="s">
        <v>296</v>
      </c>
      <c r="C213" s="5" t="s">
        <v>268</v>
      </c>
      <c r="D213" s="5" t="s">
        <v>271</v>
      </c>
      <c r="E213" s="5" t="s">
        <v>67</v>
      </c>
      <c r="F213" s="5"/>
      <c r="G213" s="6">
        <f>G214</f>
        <v>0</v>
      </c>
    </row>
    <row r="214" spans="1:256">
      <c r="A214" s="4" t="s">
        <v>229</v>
      </c>
      <c r="B214" s="5" t="s">
        <v>296</v>
      </c>
      <c r="C214" s="5" t="s">
        <v>268</v>
      </c>
      <c r="D214" s="5" t="s">
        <v>271</v>
      </c>
      <c r="E214" s="5" t="s">
        <v>227</v>
      </c>
      <c r="F214" s="5"/>
      <c r="G214" s="6">
        <f>G215</f>
        <v>0</v>
      </c>
    </row>
    <row r="215" spans="1:256" ht="25.5">
      <c r="A215" s="4" t="s">
        <v>230</v>
      </c>
      <c r="B215" s="5" t="s">
        <v>296</v>
      </c>
      <c r="C215" s="5" t="s">
        <v>268</v>
      </c>
      <c r="D215" s="5" t="s">
        <v>271</v>
      </c>
      <c r="E215" s="5" t="s">
        <v>231</v>
      </c>
      <c r="F215" s="5"/>
      <c r="G215" s="6">
        <f>SUM(G216:G216)</f>
        <v>0</v>
      </c>
    </row>
    <row r="216" spans="1:256" ht="25.5">
      <c r="A216" s="13" t="s">
        <v>251</v>
      </c>
      <c r="B216" s="17" t="s">
        <v>296</v>
      </c>
      <c r="C216" s="17" t="s">
        <v>268</v>
      </c>
      <c r="D216" s="17" t="s">
        <v>271</v>
      </c>
      <c r="E216" s="7" t="s">
        <v>231</v>
      </c>
      <c r="F216" s="7" t="s">
        <v>89</v>
      </c>
      <c r="G216" s="2">
        <v>0</v>
      </c>
    </row>
    <row r="217" spans="1:256">
      <c r="A217" s="4" t="s">
        <v>272</v>
      </c>
      <c r="B217" s="5" t="s">
        <v>296</v>
      </c>
      <c r="C217" s="5" t="s">
        <v>268</v>
      </c>
      <c r="D217" s="5" t="s">
        <v>276</v>
      </c>
      <c r="E217" s="5"/>
      <c r="F217" s="5"/>
      <c r="G217" s="6">
        <f>G218</f>
        <v>34108205</v>
      </c>
    </row>
    <row r="218" spans="1:256" ht="25.5" outlineLevel="3">
      <c r="A218" s="4" t="s">
        <v>163</v>
      </c>
      <c r="B218" s="5" t="s">
        <v>296</v>
      </c>
      <c r="C218" s="5" t="s">
        <v>268</v>
      </c>
      <c r="D218" s="5" t="s">
        <v>276</v>
      </c>
      <c r="E218" s="5" t="s">
        <v>57</v>
      </c>
      <c r="F218" s="5"/>
      <c r="G218" s="6">
        <f>G219</f>
        <v>34108205</v>
      </c>
    </row>
    <row r="219" spans="1:256" ht="25.5" outlineLevel="7">
      <c r="A219" s="4" t="s">
        <v>164</v>
      </c>
      <c r="B219" s="5" t="s">
        <v>296</v>
      </c>
      <c r="C219" s="5" t="s">
        <v>268</v>
      </c>
      <c r="D219" s="5" t="s">
        <v>276</v>
      </c>
      <c r="E219" s="5" t="s">
        <v>165</v>
      </c>
      <c r="F219" s="5"/>
      <c r="G219" s="6">
        <f>G220</f>
        <v>34108205</v>
      </c>
    </row>
    <row r="220" spans="1:256" ht="25.5" outlineLevel="7">
      <c r="A220" s="4" t="s">
        <v>175</v>
      </c>
      <c r="B220" s="5" t="s">
        <v>296</v>
      </c>
      <c r="C220" s="5" t="s">
        <v>268</v>
      </c>
      <c r="D220" s="5" t="s">
        <v>276</v>
      </c>
      <c r="E220" s="5" t="s">
        <v>176</v>
      </c>
      <c r="F220" s="5"/>
      <c r="G220" s="6">
        <f>G221+G223</f>
        <v>34108205</v>
      </c>
    </row>
    <row r="221" spans="1:256" ht="63.75">
      <c r="A221" s="4" t="s">
        <v>177</v>
      </c>
      <c r="B221" s="5" t="s">
        <v>296</v>
      </c>
      <c r="C221" s="5" t="s">
        <v>268</v>
      </c>
      <c r="D221" s="5" t="s">
        <v>276</v>
      </c>
      <c r="E221" s="5" t="s">
        <v>178</v>
      </c>
      <c r="F221" s="5"/>
      <c r="G221" s="6">
        <f>SUM(G222:G222)</f>
        <v>26945255</v>
      </c>
    </row>
    <row r="222" spans="1:256" ht="25.5">
      <c r="A222" s="1" t="s">
        <v>86</v>
      </c>
      <c r="B222" s="7" t="s">
        <v>296</v>
      </c>
      <c r="C222" s="7" t="s">
        <v>268</v>
      </c>
      <c r="D222" s="7" t="s">
        <v>276</v>
      </c>
      <c r="E222" s="7" t="s">
        <v>178</v>
      </c>
      <c r="F222" s="7" t="s">
        <v>85</v>
      </c>
      <c r="G222" s="30">
        <v>26945255</v>
      </c>
    </row>
    <row r="223" spans="1:256">
      <c r="A223" s="4" t="s">
        <v>335</v>
      </c>
      <c r="B223" s="5" t="s">
        <v>296</v>
      </c>
      <c r="C223" s="5" t="s">
        <v>268</v>
      </c>
      <c r="D223" s="5" t="s">
        <v>276</v>
      </c>
      <c r="E223" s="5" t="s">
        <v>179</v>
      </c>
      <c r="F223" s="5"/>
      <c r="G223" s="6">
        <f>SUM(G224:G224)</f>
        <v>7162950</v>
      </c>
    </row>
    <row r="224" spans="1:256" ht="25.5">
      <c r="A224" s="1" t="s">
        <v>86</v>
      </c>
      <c r="B224" s="7" t="s">
        <v>296</v>
      </c>
      <c r="C224" s="7" t="s">
        <v>268</v>
      </c>
      <c r="D224" s="7" t="s">
        <v>276</v>
      </c>
      <c r="E224" s="7" t="s">
        <v>179</v>
      </c>
      <c r="F224" s="7" t="s">
        <v>85</v>
      </c>
      <c r="G224" s="30">
        <v>7162950</v>
      </c>
    </row>
    <row r="225" spans="1:256">
      <c r="A225" s="4" t="s">
        <v>274</v>
      </c>
      <c r="B225" s="5" t="s">
        <v>296</v>
      </c>
      <c r="C225" s="5" t="s">
        <v>268</v>
      </c>
      <c r="D225" s="5" t="s">
        <v>278</v>
      </c>
      <c r="E225" s="5"/>
      <c r="F225" s="5"/>
      <c r="G225" s="31">
        <f>G226</f>
        <v>30000</v>
      </c>
    </row>
    <row r="226" spans="1:256">
      <c r="A226" s="4" t="s">
        <v>152</v>
      </c>
      <c r="B226" s="5" t="s">
        <v>296</v>
      </c>
      <c r="C226" s="5" t="s">
        <v>268</v>
      </c>
      <c r="D226" s="5" t="s">
        <v>278</v>
      </c>
      <c r="E226" s="5" t="s">
        <v>51</v>
      </c>
      <c r="F226" s="5"/>
      <c r="G226" s="6">
        <f>G227</f>
        <v>30000</v>
      </c>
    </row>
    <row r="227" spans="1:256" ht="25.5">
      <c r="A227" s="4" t="s">
        <v>161</v>
      </c>
      <c r="B227" s="5" t="s">
        <v>296</v>
      </c>
      <c r="C227" s="5" t="s">
        <v>268</v>
      </c>
      <c r="D227" s="5" t="s">
        <v>278</v>
      </c>
      <c r="E227" s="5" t="s">
        <v>54</v>
      </c>
      <c r="F227" s="5"/>
      <c r="G227" s="6">
        <f>G228</f>
        <v>30000</v>
      </c>
    </row>
    <row r="228" spans="1:256" ht="38.25">
      <c r="A228" s="4" t="s">
        <v>313</v>
      </c>
      <c r="B228" s="5" t="s">
        <v>296</v>
      </c>
      <c r="C228" s="5" t="s">
        <v>268</v>
      </c>
      <c r="D228" s="5" t="s">
        <v>278</v>
      </c>
      <c r="E228" s="5" t="s">
        <v>314</v>
      </c>
      <c r="F228" s="5"/>
      <c r="G228" s="6">
        <v>30000</v>
      </c>
    </row>
    <row r="229" spans="1:256" ht="25.5">
      <c r="A229" s="1" t="s">
        <v>86</v>
      </c>
      <c r="B229" s="7" t="s">
        <v>296</v>
      </c>
      <c r="C229" s="7" t="s">
        <v>268</v>
      </c>
      <c r="D229" s="7" t="s">
        <v>278</v>
      </c>
      <c r="E229" s="7" t="s">
        <v>314</v>
      </c>
      <c r="F229" s="7" t="s">
        <v>85</v>
      </c>
      <c r="G229" s="2">
        <v>30000</v>
      </c>
    </row>
    <row r="230" spans="1:256">
      <c r="A230" s="24" t="s">
        <v>286</v>
      </c>
      <c r="B230" s="5" t="s">
        <v>296</v>
      </c>
      <c r="C230" s="5" t="s">
        <v>288</v>
      </c>
      <c r="D230" s="5" t="s">
        <v>269</v>
      </c>
      <c r="E230" s="5"/>
      <c r="F230" s="5"/>
      <c r="G230" s="6">
        <f>G231</f>
        <v>3511437</v>
      </c>
    </row>
    <row r="231" spans="1:256">
      <c r="A231" s="15" t="s">
        <v>287</v>
      </c>
      <c r="B231" s="5" t="s">
        <v>296</v>
      </c>
      <c r="C231" s="5" t="s">
        <v>288</v>
      </c>
      <c r="D231" s="5" t="s">
        <v>271</v>
      </c>
      <c r="E231" s="5"/>
      <c r="F231" s="5"/>
      <c r="G231" s="6">
        <f>G232+G236</f>
        <v>3511437</v>
      </c>
    </row>
    <row r="232" spans="1:256" s="14" customFormat="1" ht="25.5">
      <c r="A232" s="4" t="s">
        <v>118</v>
      </c>
      <c r="B232" s="5" t="s">
        <v>296</v>
      </c>
      <c r="C232" s="5" t="s">
        <v>288</v>
      </c>
      <c r="D232" s="5" t="s">
        <v>271</v>
      </c>
      <c r="E232" s="5" t="s">
        <v>36</v>
      </c>
      <c r="F232" s="5"/>
      <c r="G232" s="6">
        <f>G233</f>
        <v>2428000</v>
      </c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  <c r="IU232" s="8"/>
      <c r="IV232" s="8"/>
    </row>
    <row r="233" spans="1:256" s="14" customFormat="1" ht="25.5">
      <c r="A233" s="4" t="s">
        <v>143</v>
      </c>
      <c r="B233" s="5" t="s">
        <v>296</v>
      </c>
      <c r="C233" s="5" t="s">
        <v>288</v>
      </c>
      <c r="D233" s="5" t="s">
        <v>271</v>
      </c>
      <c r="E233" s="5" t="s">
        <v>144</v>
      </c>
      <c r="F233" s="5"/>
      <c r="G233" s="6">
        <f>G234</f>
        <v>2428000</v>
      </c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  <c r="IQ233" s="8"/>
      <c r="IR233" s="8"/>
      <c r="IS233" s="8"/>
      <c r="IT233" s="8"/>
      <c r="IU233" s="8"/>
      <c r="IV233" s="8"/>
    </row>
    <row r="234" spans="1:256" ht="25.5">
      <c r="A234" s="4" t="s">
        <v>146</v>
      </c>
      <c r="B234" s="5" t="s">
        <v>296</v>
      </c>
      <c r="C234" s="5" t="s">
        <v>288</v>
      </c>
      <c r="D234" s="5" t="s">
        <v>271</v>
      </c>
      <c r="E234" s="5" t="s">
        <v>145</v>
      </c>
      <c r="F234" s="5"/>
      <c r="G234" s="6">
        <f>SUM(G235:G235)</f>
        <v>2428000</v>
      </c>
    </row>
    <row r="235" spans="1:256" ht="51">
      <c r="A235" s="1" t="s">
        <v>84</v>
      </c>
      <c r="B235" s="7" t="s">
        <v>296</v>
      </c>
      <c r="C235" s="7" t="s">
        <v>288</v>
      </c>
      <c r="D235" s="7" t="s">
        <v>271</v>
      </c>
      <c r="E235" s="7" t="s">
        <v>145</v>
      </c>
      <c r="F235" s="7" t="s">
        <v>83</v>
      </c>
      <c r="G235" s="2">
        <v>2428000</v>
      </c>
    </row>
    <row r="236" spans="1:256" ht="25.5">
      <c r="A236" s="4" t="s">
        <v>163</v>
      </c>
      <c r="B236" s="5" t="s">
        <v>296</v>
      </c>
      <c r="C236" s="5" t="s">
        <v>288</v>
      </c>
      <c r="D236" s="5" t="s">
        <v>271</v>
      </c>
      <c r="E236" s="5" t="s">
        <v>57</v>
      </c>
      <c r="F236" s="5"/>
      <c r="G236" s="6">
        <f>G237</f>
        <v>1083437</v>
      </c>
    </row>
    <row r="237" spans="1:256" ht="25.5">
      <c r="A237" s="4" t="s">
        <v>164</v>
      </c>
      <c r="B237" s="5" t="s">
        <v>296</v>
      </c>
      <c r="C237" s="5" t="s">
        <v>288</v>
      </c>
      <c r="D237" s="5" t="s">
        <v>271</v>
      </c>
      <c r="E237" s="5" t="s">
        <v>165</v>
      </c>
      <c r="F237" s="5"/>
      <c r="G237" s="6">
        <f>G238</f>
        <v>1083437</v>
      </c>
    </row>
    <row r="238" spans="1:256" s="14" customFormat="1" ht="25.5">
      <c r="A238" s="4" t="s">
        <v>175</v>
      </c>
      <c r="B238" s="5" t="s">
        <v>296</v>
      </c>
      <c r="C238" s="5" t="s">
        <v>288</v>
      </c>
      <c r="D238" s="5" t="s">
        <v>271</v>
      </c>
      <c r="E238" s="5" t="s">
        <v>176</v>
      </c>
      <c r="F238" s="5"/>
      <c r="G238" s="6">
        <f>G239+G241</f>
        <v>1083437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  <c r="IR238" s="8"/>
      <c r="IS238" s="8"/>
      <c r="IT238" s="8"/>
      <c r="IU238" s="8"/>
      <c r="IV238" s="8"/>
    </row>
    <row r="239" spans="1:256" s="14" customFormat="1" ht="63.75">
      <c r="A239" s="4" t="s">
        <v>177</v>
      </c>
      <c r="B239" s="5" t="s">
        <v>296</v>
      </c>
      <c r="C239" s="5" t="s">
        <v>288</v>
      </c>
      <c r="D239" s="5" t="s">
        <v>271</v>
      </c>
      <c r="E239" s="5" t="s">
        <v>178</v>
      </c>
      <c r="F239" s="5"/>
      <c r="G239" s="6">
        <f>SUM(G240:G240)</f>
        <v>855908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  <c r="IT239" s="8"/>
      <c r="IU239" s="8"/>
      <c r="IV239" s="8"/>
    </row>
    <row r="240" spans="1:256" ht="25.5">
      <c r="A240" s="1" t="s">
        <v>86</v>
      </c>
      <c r="B240" s="7" t="s">
        <v>296</v>
      </c>
      <c r="C240" s="7" t="s">
        <v>288</v>
      </c>
      <c r="D240" s="7" t="s">
        <v>271</v>
      </c>
      <c r="E240" s="7" t="s">
        <v>178</v>
      </c>
      <c r="F240" s="7" t="s">
        <v>85</v>
      </c>
      <c r="G240" s="2">
        <v>855908</v>
      </c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  <c r="HK240" s="14"/>
      <c r="HL240" s="14"/>
      <c r="HM240" s="14"/>
      <c r="HN240" s="14"/>
      <c r="HO240" s="14"/>
      <c r="HP240" s="14"/>
      <c r="HQ240" s="14"/>
      <c r="HR240" s="14"/>
      <c r="HS240" s="14"/>
      <c r="HT240" s="14"/>
      <c r="HU240" s="14"/>
      <c r="HV240" s="14"/>
      <c r="HW240" s="14"/>
      <c r="HX240" s="14"/>
      <c r="HY240" s="14"/>
      <c r="HZ240" s="14"/>
      <c r="IA240" s="14"/>
      <c r="IB240" s="14"/>
      <c r="IC240" s="14"/>
      <c r="ID240" s="14"/>
      <c r="IE240" s="14"/>
      <c r="IF240" s="14"/>
      <c r="IG240" s="14"/>
      <c r="IH240" s="14"/>
      <c r="II240" s="14"/>
      <c r="IJ240" s="14"/>
      <c r="IK240" s="14"/>
      <c r="IL240" s="14"/>
      <c r="IM240" s="14"/>
      <c r="IN240" s="14"/>
      <c r="IO240" s="14"/>
      <c r="IP240" s="14"/>
      <c r="IQ240" s="14"/>
      <c r="IR240" s="14"/>
      <c r="IS240" s="14"/>
      <c r="IT240" s="14"/>
      <c r="IU240" s="14"/>
      <c r="IV240" s="14"/>
    </row>
    <row r="241" spans="1:256">
      <c r="A241" s="4" t="s">
        <v>335</v>
      </c>
      <c r="B241" s="5" t="s">
        <v>296</v>
      </c>
      <c r="C241" s="5" t="s">
        <v>288</v>
      </c>
      <c r="D241" s="5" t="s">
        <v>271</v>
      </c>
      <c r="E241" s="5" t="s">
        <v>179</v>
      </c>
      <c r="F241" s="5"/>
      <c r="G241" s="6">
        <f>SUM(G242:G242)</f>
        <v>227529</v>
      </c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  <c r="HH241" s="14"/>
      <c r="HI241" s="14"/>
      <c r="HJ241" s="14"/>
      <c r="HK241" s="14"/>
      <c r="HL241" s="14"/>
      <c r="HM241" s="14"/>
      <c r="HN241" s="14"/>
      <c r="HO241" s="14"/>
      <c r="HP241" s="14"/>
      <c r="HQ241" s="14"/>
      <c r="HR241" s="14"/>
      <c r="HS241" s="14"/>
      <c r="HT241" s="14"/>
      <c r="HU241" s="14"/>
      <c r="HV241" s="14"/>
      <c r="HW241" s="14"/>
      <c r="HX241" s="14"/>
      <c r="HY241" s="14"/>
      <c r="HZ241" s="14"/>
      <c r="IA241" s="14"/>
      <c r="IB241" s="14"/>
      <c r="IC241" s="14"/>
      <c r="ID241" s="14"/>
      <c r="IE241" s="14"/>
      <c r="IF241" s="14"/>
      <c r="IG241" s="14"/>
      <c r="IH241" s="14"/>
      <c r="II241" s="14"/>
      <c r="IJ241" s="14"/>
      <c r="IK241" s="14"/>
      <c r="IL241" s="14"/>
      <c r="IM241" s="14"/>
      <c r="IN241" s="14"/>
      <c r="IO241" s="14"/>
      <c r="IP241" s="14"/>
      <c r="IQ241" s="14"/>
      <c r="IR241" s="14"/>
      <c r="IS241" s="14"/>
      <c r="IT241" s="14"/>
      <c r="IU241" s="14"/>
      <c r="IV241" s="14"/>
    </row>
    <row r="242" spans="1:256" ht="25.5">
      <c r="A242" s="1" t="s">
        <v>86</v>
      </c>
      <c r="B242" s="7" t="s">
        <v>296</v>
      </c>
      <c r="C242" s="7" t="s">
        <v>288</v>
      </c>
      <c r="D242" s="7" t="s">
        <v>271</v>
      </c>
      <c r="E242" s="7" t="s">
        <v>179</v>
      </c>
      <c r="F242" s="7" t="s">
        <v>85</v>
      </c>
      <c r="G242" s="2">
        <v>227529</v>
      </c>
    </row>
    <row r="243" spans="1:256">
      <c r="A243" s="4" t="s">
        <v>282</v>
      </c>
      <c r="B243" s="5" t="s">
        <v>296</v>
      </c>
      <c r="C243" s="5" t="s">
        <v>279</v>
      </c>
      <c r="D243" s="5" t="s">
        <v>269</v>
      </c>
      <c r="E243" s="5"/>
      <c r="F243" s="5"/>
      <c r="G243" s="6">
        <f>G244+G249+G254+G259</f>
        <v>5860600</v>
      </c>
    </row>
    <row r="244" spans="1:256">
      <c r="A244" s="15" t="s">
        <v>318</v>
      </c>
      <c r="B244" s="5" t="s">
        <v>296</v>
      </c>
      <c r="C244" s="5" t="s">
        <v>279</v>
      </c>
      <c r="D244" s="5" t="s">
        <v>271</v>
      </c>
      <c r="E244" s="5"/>
      <c r="F244" s="5"/>
      <c r="G244" s="6">
        <f>G245</f>
        <v>2810000</v>
      </c>
    </row>
    <row r="245" spans="1:256" ht="25.5">
      <c r="A245" s="4" t="s">
        <v>163</v>
      </c>
      <c r="B245" s="5" t="s">
        <v>296</v>
      </c>
      <c r="C245" s="5" t="s">
        <v>279</v>
      </c>
      <c r="D245" s="5" t="s">
        <v>271</v>
      </c>
      <c r="E245" s="5" t="s">
        <v>57</v>
      </c>
      <c r="F245" s="5"/>
      <c r="G245" s="6">
        <f>G246</f>
        <v>2810000</v>
      </c>
    </row>
    <row r="246" spans="1:256" ht="25.5">
      <c r="A246" s="4" t="s">
        <v>164</v>
      </c>
      <c r="B246" s="5" t="s">
        <v>296</v>
      </c>
      <c r="C246" s="5" t="s">
        <v>279</v>
      </c>
      <c r="D246" s="5" t="s">
        <v>271</v>
      </c>
      <c r="E246" s="5" t="s">
        <v>165</v>
      </c>
      <c r="F246" s="5"/>
      <c r="G246" s="6">
        <f>G247</f>
        <v>2810000</v>
      </c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  <c r="GS246" s="14"/>
      <c r="GT246" s="14"/>
      <c r="GU246" s="14"/>
      <c r="GV246" s="14"/>
      <c r="GW246" s="14"/>
      <c r="GX246" s="14"/>
      <c r="GY246" s="14"/>
      <c r="GZ246" s="14"/>
      <c r="HA246" s="14"/>
      <c r="HB246" s="14"/>
      <c r="HC246" s="14"/>
      <c r="HD246" s="14"/>
      <c r="HE246" s="14"/>
      <c r="HF246" s="14"/>
      <c r="HG246" s="14"/>
      <c r="HH246" s="14"/>
      <c r="HI246" s="14"/>
      <c r="HJ246" s="14"/>
      <c r="HK246" s="14"/>
      <c r="HL246" s="14"/>
      <c r="HM246" s="14"/>
      <c r="HN246" s="14"/>
      <c r="HO246" s="14"/>
      <c r="HP246" s="14"/>
      <c r="HQ246" s="14"/>
      <c r="HR246" s="14"/>
      <c r="HS246" s="14"/>
      <c r="HT246" s="14"/>
      <c r="HU246" s="14"/>
      <c r="HV246" s="14"/>
      <c r="HW246" s="14"/>
      <c r="HX246" s="14"/>
      <c r="HY246" s="14"/>
      <c r="HZ246" s="14"/>
      <c r="IA246" s="14"/>
      <c r="IB246" s="14"/>
      <c r="IC246" s="14"/>
      <c r="ID246" s="14"/>
      <c r="IE246" s="14"/>
      <c r="IF246" s="14"/>
      <c r="IG246" s="14"/>
      <c r="IH246" s="14"/>
      <c r="II246" s="14"/>
      <c r="IJ246" s="14"/>
      <c r="IK246" s="14"/>
      <c r="IL246" s="14"/>
      <c r="IM246" s="14"/>
      <c r="IN246" s="14"/>
      <c r="IO246" s="14"/>
      <c r="IP246" s="14"/>
      <c r="IQ246" s="14"/>
      <c r="IR246" s="14"/>
      <c r="IS246" s="14"/>
      <c r="IT246" s="14"/>
      <c r="IU246" s="14"/>
      <c r="IV246" s="14"/>
    </row>
    <row r="247" spans="1:256" ht="25.5">
      <c r="A247" s="4" t="s">
        <v>166</v>
      </c>
      <c r="B247" s="5" t="s">
        <v>296</v>
      </c>
      <c r="C247" s="5" t="s">
        <v>279</v>
      </c>
      <c r="D247" s="5" t="s">
        <v>271</v>
      </c>
      <c r="E247" s="5" t="s">
        <v>167</v>
      </c>
      <c r="F247" s="5"/>
      <c r="G247" s="6">
        <f>SUM(G248:G248)</f>
        <v>2810000</v>
      </c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  <c r="HY247" s="14"/>
      <c r="HZ247" s="14"/>
      <c r="IA247" s="14"/>
      <c r="IB247" s="14"/>
      <c r="IC247" s="14"/>
      <c r="ID247" s="14"/>
      <c r="IE247" s="14"/>
      <c r="IF247" s="14"/>
      <c r="IG247" s="14"/>
      <c r="IH247" s="14"/>
      <c r="II247" s="14"/>
      <c r="IJ247" s="14"/>
      <c r="IK247" s="14"/>
      <c r="IL247" s="14"/>
      <c r="IM247" s="14"/>
      <c r="IN247" s="14"/>
      <c r="IO247" s="14"/>
      <c r="IP247" s="14"/>
      <c r="IQ247" s="14"/>
      <c r="IR247" s="14"/>
      <c r="IS247" s="14"/>
      <c r="IT247" s="14"/>
      <c r="IU247" s="14"/>
      <c r="IV247" s="14"/>
    </row>
    <row r="248" spans="1:256">
      <c r="A248" s="1" t="s">
        <v>88</v>
      </c>
      <c r="B248" s="7" t="s">
        <v>296</v>
      </c>
      <c r="C248" s="7" t="s">
        <v>279</v>
      </c>
      <c r="D248" s="7" t="s">
        <v>271</v>
      </c>
      <c r="E248" s="7" t="s">
        <v>167</v>
      </c>
      <c r="F248" s="7" t="s">
        <v>87</v>
      </c>
      <c r="G248" s="2">
        <v>2810000</v>
      </c>
    </row>
    <row r="249" spans="1:256">
      <c r="A249" s="15" t="s">
        <v>319</v>
      </c>
      <c r="B249" s="5" t="s">
        <v>296</v>
      </c>
      <c r="C249" s="5" t="s">
        <v>279</v>
      </c>
      <c r="D249" s="5" t="s">
        <v>277</v>
      </c>
      <c r="E249" s="5"/>
      <c r="F249" s="5"/>
      <c r="G249" s="6">
        <f>G250</f>
        <v>1261600</v>
      </c>
    </row>
    <row r="250" spans="1:256" ht="25.5">
      <c r="A250" s="4" t="s">
        <v>163</v>
      </c>
      <c r="B250" s="5" t="s">
        <v>296</v>
      </c>
      <c r="C250" s="5" t="s">
        <v>279</v>
      </c>
      <c r="D250" s="5" t="s">
        <v>277</v>
      </c>
      <c r="E250" s="5" t="s">
        <v>57</v>
      </c>
      <c r="F250" s="5"/>
      <c r="G250" s="6">
        <f>G251</f>
        <v>1261600</v>
      </c>
    </row>
    <row r="251" spans="1:256" ht="25.5">
      <c r="A251" s="4" t="s">
        <v>164</v>
      </c>
      <c r="B251" s="5" t="s">
        <v>296</v>
      </c>
      <c r="C251" s="5" t="s">
        <v>279</v>
      </c>
      <c r="D251" s="5" t="s">
        <v>277</v>
      </c>
      <c r="E251" s="5" t="s">
        <v>165</v>
      </c>
      <c r="F251" s="5"/>
      <c r="G251" s="6">
        <f>G252</f>
        <v>1261600</v>
      </c>
    </row>
    <row r="252" spans="1:256" ht="38.25">
      <c r="A252" s="4" t="s">
        <v>262</v>
      </c>
      <c r="B252" s="5" t="s">
        <v>296</v>
      </c>
      <c r="C252" s="5" t="s">
        <v>279</v>
      </c>
      <c r="D252" s="5" t="s">
        <v>277</v>
      </c>
      <c r="E252" s="5" t="s">
        <v>191</v>
      </c>
      <c r="F252" s="5"/>
      <c r="G252" s="6">
        <f>SUM(G253:G253)</f>
        <v>1261600</v>
      </c>
    </row>
    <row r="253" spans="1:256">
      <c r="A253" s="1" t="s">
        <v>88</v>
      </c>
      <c r="B253" s="7" t="s">
        <v>296</v>
      </c>
      <c r="C253" s="7" t="s">
        <v>279</v>
      </c>
      <c r="D253" s="7" t="s">
        <v>277</v>
      </c>
      <c r="E253" s="7" t="s">
        <v>191</v>
      </c>
      <c r="F253" s="7" t="s">
        <v>87</v>
      </c>
      <c r="G253" s="2">
        <v>1261600</v>
      </c>
    </row>
    <row r="254" spans="1:256">
      <c r="A254" s="4" t="s">
        <v>283</v>
      </c>
      <c r="B254" s="5" t="s">
        <v>296</v>
      </c>
      <c r="C254" s="5" t="s">
        <v>279</v>
      </c>
      <c r="D254" s="5" t="s">
        <v>280</v>
      </c>
      <c r="E254" s="5"/>
      <c r="F254" s="5"/>
      <c r="G254" s="6">
        <f t="shared" ref="G254:G256" si="3">G255</f>
        <v>5000</v>
      </c>
    </row>
    <row r="255" spans="1:256" ht="25.5">
      <c r="A255" s="4" t="s">
        <v>163</v>
      </c>
      <c r="B255" s="5" t="s">
        <v>296</v>
      </c>
      <c r="C255" s="5" t="s">
        <v>279</v>
      </c>
      <c r="D255" s="5" t="s">
        <v>280</v>
      </c>
      <c r="E255" s="5" t="s">
        <v>57</v>
      </c>
      <c r="F255" s="5"/>
      <c r="G255" s="6">
        <f t="shared" si="3"/>
        <v>5000</v>
      </c>
    </row>
    <row r="256" spans="1:256" ht="25.5">
      <c r="A256" s="4" t="s">
        <v>175</v>
      </c>
      <c r="B256" s="5" t="s">
        <v>296</v>
      </c>
      <c r="C256" s="5" t="s">
        <v>279</v>
      </c>
      <c r="D256" s="5" t="s">
        <v>280</v>
      </c>
      <c r="E256" s="5" t="s">
        <v>176</v>
      </c>
      <c r="F256" s="7"/>
      <c r="G256" s="6">
        <f t="shared" si="3"/>
        <v>5000</v>
      </c>
    </row>
    <row r="257" spans="1:7" ht="25.5">
      <c r="A257" s="4" t="s">
        <v>175</v>
      </c>
      <c r="B257" s="5" t="s">
        <v>296</v>
      </c>
      <c r="C257" s="5" t="s">
        <v>279</v>
      </c>
      <c r="D257" s="5" t="s">
        <v>280</v>
      </c>
      <c r="E257" s="5" t="s">
        <v>176</v>
      </c>
      <c r="F257" s="5"/>
      <c r="G257" s="6">
        <f t="shared" ref="G257" si="4">SUM(G258:G258)</f>
        <v>5000</v>
      </c>
    </row>
    <row r="258" spans="1:7">
      <c r="A258" s="1" t="s">
        <v>88</v>
      </c>
      <c r="B258" s="7" t="s">
        <v>296</v>
      </c>
      <c r="C258" s="7" t="s">
        <v>279</v>
      </c>
      <c r="D258" s="7" t="s">
        <v>280</v>
      </c>
      <c r="E258" s="7" t="s">
        <v>176</v>
      </c>
      <c r="F258" s="7" t="s">
        <v>83</v>
      </c>
      <c r="G258" s="2">
        <v>5000</v>
      </c>
    </row>
    <row r="259" spans="1:7">
      <c r="A259" s="15" t="s">
        <v>320</v>
      </c>
      <c r="B259" s="5" t="s">
        <v>296</v>
      </c>
      <c r="C259" s="5" t="s">
        <v>279</v>
      </c>
      <c r="D259" s="5" t="s">
        <v>293</v>
      </c>
      <c r="E259" s="5"/>
      <c r="F259" s="5"/>
      <c r="G259" s="6">
        <f>G260+G269</f>
        <v>1784000</v>
      </c>
    </row>
    <row r="260" spans="1:7" ht="25.5">
      <c r="A260" s="4" t="s">
        <v>163</v>
      </c>
      <c r="B260" s="5" t="s">
        <v>296</v>
      </c>
      <c r="C260" s="5" t="s">
        <v>279</v>
      </c>
      <c r="D260" s="5" t="s">
        <v>293</v>
      </c>
      <c r="E260" s="5" t="s">
        <v>57</v>
      </c>
      <c r="F260" s="5"/>
      <c r="G260" s="6">
        <f>G261</f>
        <v>1464000</v>
      </c>
    </row>
    <row r="261" spans="1:7" ht="25.5">
      <c r="A261" s="4" t="s">
        <v>164</v>
      </c>
      <c r="B261" s="5" t="s">
        <v>296</v>
      </c>
      <c r="C261" s="5" t="s">
        <v>279</v>
      </c>
      <c r="D261" s="5" t="s">
        <v>293</v>
      </c>
      <c r="E261" s="5" t="s">
        <v>165</v>
      </c>
      <c r="F261" s="5"/>
      <c r="G261" s="6">
        <f>G262</f>
        <v>1464000</v>
      </c>
    </row>
    <row r="262" spans="1:7" ht="25.5">
      <c r="A262" s="4" t="s">
        <v>175</v>
      </c>
      <c r="B262" s="5" t="s">
        <v>296</v>
      </c>
      <c r="C262" s="5" t="s">
        <v>279</v>
      </c>
      <c r="D262" s="5" t="s">
        <v>293</v>
      </c>
      <c r="E262" s="5" t="s">
        <v>176</v>
      </c>
      <c r="F262" s="5"/>
      <c r="G262" s="6">
        <f>G263+G266</f>
        <v>1464000</v>
      </c>
    </row>
    <row r="263" spans="1:7" ht="38.25">
      <c r="A263" s="4" t="s">
        <v>262</v>
      </c>
      <c r="B263" s="5" t="s">
        <v>296</v>
      </c>
      <c r="C263" s="5" t="s">
        <v>279</v>
      </c>
      <c r="D263" s="5" t="s">
        <v>293</v>
      </c>
      <c r="E263" s="5" t="s">
        <v>191</v>
      </c>
      <c r="F263" s="5"/>
      <c r="G263" s="6">
        <f>SUM(G264:G265)</f>
        <v>473000</v>
      </c>
    </row>
    <row r="264" spans="1:7" ht="51">
      <c r="A264" s="1" t="s">
        <v>84</v>
      </c>
      <c r="B264" s="7" t="s">
        <v>296</v>
      </c>
      <c r="C264" s="7" t="s">
        <v>279</v>
      </c>
      <c r="D264" s="7" t="s">
        <v>293</v>
      </c>
      <c r="E264" s="7" t="s">
        <v>191</v>
      </c>
      <c r="F264" s="7" t="s">
        <v>83</v>
      </c>
      <c r="G264" s="2">
        <v>450500</v>
      </c>
    </row>
    <row r="265" spans="1:7" ht="25.5">
      <c r="A265" s="1" t="s">
        <v>86</v>
      </c>
      <c r="B265" s="7" t="s">
        <v>296</v>
      </c>
      <c r="C265" s="7" t="s">
        <v>279</v>
      </c>
      <c r="D265" s="7" t="s">
        <v>293</v>
      </c>
      <c r="E265" s="7" t="s">
        <v>191</v>
      </c>
      <c r="F265" s="7" t="s">
        <v>85</v>
      </c>
      <c r="G265" s="2">
        <v>22500</v>
      </c>
    </row>
    <row r="266" spans="1:7" ht="51">
      <c r="A266" s="4" t="s">
        <v>69</v>
      </c>
      <c r="B266" s="5" t="s">
        <v>296</v>
      </c>
      <c r="C266" s="5" t="s">
        <v>279</v>
      </c>
      <c r="D266" s="5" t="s">
        <v>293</v>
      </c>
      <c r="E266" s="5" t="s">
        <v>195</v>
      </c>
      <c r="F266" s="5"/>
      <c r="G266" s="6">
        <f>SUM(G267:G268)</f>
        <v>991000</v>
      </c>
    </row>
    <row r="267" spans="1:7" ht="51">
      <c r="A267" s="1" t="s">
        <v>84</v>
      </c>
      <c r="B267" s="7" t="s">
        <v>296</v>
      </c>
      <c r="C267" s="7" t="s">
        <v>279</v>
      </c>
      <c r="D267" s="7" t="s">
        <v>293</v>
      </c>
      <c r="E267" s="7" t="s">
        <v>195</v>
      </c>
      <c r="F267" s="7" t="s">
        <v>83</v>
      </c>
      <c r="G267" s="2">
        <v>919514</v>
      </c>
    </row>
    <row r="268" spans="1:7" ht="25.5">
      <c r="A268" s="1" t="s">
        <v>86</v>
      </c>
      <c r="B268" s="7" t="s">
        <v>296</v>
      </c>
      <c r="C268" s="7" t="s">
        <v>279</v>
      </c>
      <c r="D268" s="7" t="s">
        <v>293</v>
      </c>
      <c r="E268" s="7" t="s">
        <v>195</v>
      </c>
      <c r="F268" s="7" t="s">
        <v>85</v>
      </c>
      <c r="G268" s="2">
        <v>71486</v>
      </c>
    </row>
    <row r="269" spans="1:7" ht="25.5">
      <c r="A269" s="4" t="s">
        <v>203</v>
      </c>
      <c r="B269" s="5" t="s">
        <v>296</v>
      </c>
      <c r="C269" s="5" t="s">
        <v>279</v>
      </c>
      <c r="D269" s="5" t="s">
        <v>293</v>
      </c>
      <c r="E269" s="5" t="s">
        <v>61</v>
      </c>
      <c r="F269" s="5"/>
      <c r="G269" s="6">
        <f>G270+G275</f>
        <v>320000</v>
      </c>
    </row>
    <row r="270" spans="1:7">
      <c r="A270" s="4" t="s">
        <v>208</v>
      </c>
      <c r="B270" s="5" t="s">
        <v>296</v>
      </c>
      <c r="C270" s="5" t="s">
        <v>279</v>
      </c>
      <c r="D270" s="5" t="s">
        <v>293</v>
      </c>
      <c r="E270" s="5" t="s">
        <v>64</v>
      </c>
      <c r="F270" s="5"/>
      <c r="G270" s="6">
        <f>G271+G273</f>
        <v>50000</v>
      </c>
    </row>
    <row r="271" spans="1:7" ht="38.25">
      <c r="A271" s="4" t="s">
        <v>209</v>
      </c>
      <c r="B271" s="5" t="s">
        <v>296</v>
      </c>
      <c r="C271" s="5" t="s">
        <v>279</v>
      </c>
      <c r="D271" s="5" t="s">
        <v>293</v>
      </c>
      <c r="E271" s="5" t="s">
        <v>210</v>
      </c>
      <c r="F271" s="5"/>
      <c r="G271" s="6">
        <f>SUM(G272:G272)</f>
        <v>30000</v>
      </c>
    </row>
    <row r="272" spans="1:7" ht="25.5">
      <c r="A272" s="1" t="s">
        <v>86</v>
      </c>
      <c r="B272" s="7" t="s">
        <v>296</v>
      </c>
      <c r="C272" s="7" t="s">
        <v>279</v>
      </c>
      <c r="D272" s="7" t="s">
        <v>293</v>
      </c>
      <c r="E272" s="7" t="s">
        <v>210</v>
      </c>
      <c r="F272" s="7" t="s">
        <v>85</v>
      </c>
      <c r="G272" s="2">
        <v>30000</v>
      </c>
    </row>
    <row r="273" spans="1:7" ht="51">
      <c r="A273" s="4" t="s">
        <v>211</v>
      </c>
      <c r="B273" s="5" t="s">
        <v>296</v>
      </c>
      <c r="C273" s="5" t="s">
        <v>279</v>
      </c>
      <c r="D273" s="5" t="s">
        <v>293</v>
      </c>
      <c r="E273" s="5" t="s">
        <v>66</v>
      </c>
      <c r="F273" s="5"/>
      <c r="G273" s="6">
        <f>G274</f>
        <v>20000</v>
      </c>
    </row>
    <row r="274" spans="1:7" ht="25.5">
      <c r="A274" s="1" t="s">
        <v>86</v>
      </c>
      <c r="B274" s="7" t="s">
        <v>296</v>
      </c>
      <c r="C274" s="7" t="s">
        <v>279</v>
      </c>
      <c r="D274" s="7" t="s">
        <v>293</v>
      </c>
      <c r="E274" s="7" t="s">
        <v>66</v>
      </c>
      <c r="F274" s="7" t="s">
        <v>85</v>
      </c>
      <c r="G274" s="2">
        <v>20000</v>
      </c>
    </row>
    <row r="275" spans="1:7">
      <c r="A275" s="4" t="s">
        <v>212</v>
      </c>
      <c r="B275" s="5" t="s">
        <v>296</v>
      </c>
      <c r="C275" s="5" t="s">
        <v>279</v>
      </c>
      <c r="D275" s="5" t="s">
        <v>293</v>
      </c>
      <c r="E275" s="5" t="s">
        <v>214</v>
      </c>
      <c r="F275" s="5"/>
      <c r="G275" s="6">
        <f>G276+G278+G280</f>
        <v>270000</v>
      </c>
    </row>
    <row r="276" spans="1:7" ht="51">
      <c r="A276" s="4" t="s">
        <v>213</v>
      </c>
      <c r="B276" s="5" t="s">
        <v>296</v>
      </c>
      <c r="C276" s="5" t="s">
        <v>279</v>
      </c>
      <c r="D276" s="5" t="s">
        <v>293</v>
      </c>
      <c r="E276" s="5" t="s">
        <v>215</v>
      </c>
      <c r="F276" s="5"/>
      <c r="G276" s="6">
        <f>SUM(G277:G277)</f>
        <v>5000</v>
      </c>
    </row>
    <row r="277" spans="1:7">
      <c r="A277" s="1" t="s">
        <v>88</v>
      </c>
      <c r="B277" s="7" t="s">
        <v>296</v>
      </c>
      <c r="C277" s="7" t="s">
        <v>279</v>
      </c>
      <c r="D277" s="7" t="s">
        <v>293</v>
      </c>
      <c r="E277" s="7" t="s">
        <v>215</v>
      </c>
      <c r="F277" s="7" t="s">
        <v>87</v>
      </c>
      <c r="G277" s="2">
        <v>5000</v>
      </c>
    </row>
    <row r="278" spans="1:7" ht="38.25">
      <c r="A278" s="4" t="s">
        <v>216</v>
      </c>
      <c r="B278" s="5" t="s">
        <v>296</v>
      </c>
      <c r="C278" s="5" t="s">
        <v>279</v>
      </c>
      <c r="D278" s="5" t="s">
        <v>293</v>
      </c>
      <c r="E278" s="5" t="s">
        <v>217</v>
      </c>
      <c r="F278" s="5"/>
      <c r="G278" s="6">
        <f>SUM(G279:G279)</f>
        <v>60000</v>
      </c>
    </row>
    <row r="279" spans="1:7" ht="25.5">
      <c r="A279" s="1" t="s">
        <v>86</v>
      </c>
      <c r="B279" s="7" t="s">
        <v>296</v>
      </c>
      <c r="C279" s="7" t="s">
        <v>279</v>
      </c>
      <c r="D279" s="7" t="s">
        <v>293</v>
      </c>
      <c r="E279" s="7" t="s">
        <v>217</v>
      </c>
      <c r="F279" s="7" t="s">
        <v>85</v>
      </c>
      <c r="G279" s="2">
        <v>60000</v>
      </c>
    </row>
    <row r="280" spans="1:7" ht="25.5">
      <c r="A280" s="4" t="s">
        <v>219</v>
      </c>
      <c r="B280" s="5" t="s">
        <v>296</v>
      </c>
      <c r="C280" s="5" t="s">
        <v>279</v>
      </c>
      <c r="D280" s="5" t="s">
        <v>293</v>
      </c>
      <c r="E280" s="5" t="s">
        <v>218</v>
      </c>
      <c r="F280" s="5"/>
      <c r="G280" s="6">
        <f>SUM(G281:G283)</f>
        <v>205000</v>
      </c>
    </row>
    <row r="281" spans="1:7" ht="51">
      <c r="A281" s="1" t="s">
        <v>84</v>
      </c>
      <c r="B281" s="7" t="s">
        <v>296</v>
      </c>
      <c r="C281" s="7" t="s">
        <v>279</v>
      </c>
      <c r="D281" s="7" t="s">
        <v>293</v>
      </c>
      <c r="E281" s="7" t="s">
        <v>218</v>
      </c>
      <c r="F281" s="7" t="s">
        <v>83</v>
      </c>
      <c r="G281" s="2">
        <v>42000</v>
      </c>
    </row>
    <row r="282" spans="1:7" ht="25.5">
      <c r="A282" s="1" t="s">
        <v>86</v>
      </c>
      <c r="B282" s="7" t="s">
        <v>296</v>
      </c>
      <c r="C282" s="7" t="s">
        <v>279</v>
      </c>
      <c r="D282" s="7" t="s">
        <v>293</v>
      </c>
      <c r="E282" s="7" t="s">
        <v>218</v>
      </c>
      <c r="F282" s="7" t="s">
        <v>85</v>
      </c>
      <c r="G282" s="2">
        <v>40000</v>
      </c>
    </row>
    <row r="283" spans="1:7">
      <c r="A283" s="1" t="s">
        <v>88</v>
      </c>
      <c r="B283" s="7" t="s">
        <v>296</v>
      </c>
      <c r="C283" s="7" t="s">
        <v>279</v>
      </c>
      <c r="D283" s="7" t="s">
        <v>293</v>
      </c>
      <c r="E283" s="7" t="s">
        <v>218</v>
      </c>
      <c r="F283" s="7" t="s">
        <v>87</v>
      </c>
      <c r="G283" s="2">
        <v>123000</v>
      </c>
    </row>
    <row r="284" spans="1:7">
      <c r="A284" s="15" t="s">
        <v>321</v>
      </c>
      <c r="B284" s="5" t="s">
        <v>296</v>
      </c>
      <c r="C284" s="5" t="s">
        <v>302</v>
      </c>
      <c r="D284" s="5" t="s">
        <v>269</v>
      </c>
      <c r="E284" s="5"/>
      <c r="F284" s="5"/>
      <c r="G284" s="6">
        <f>G285</f>
        <v>0</v>
      </c>
    </row>
    <row r="285" spans="1:7">
      <c r="A285" s="15" t="s">
        <v>322</v>
      </c>
      <c r="B285" s="5" t="s">
        <v>296</v>
      </c>
      <c r="C285" s="5" t="s">
        <v>302</v>
      </c>
      <c r="D285" s="5" t="s">
        <v>271</v>
      </c>
      <c r="E285" s="5"/>
      <c r="F285" s="5"/>
      <c r="G285" s="6">
        <f>G286</f>
        <v>0</v>
      </c>
    </row>
    <row r="286" spans="1:7" ht="25.5">
      <c r="A286" s="4" t="s">
        <v>228</v>
      </c>
      <c r="B286" s="5" t="s">
        <v>296</v>
      </c>
      <c r="C286" s="5" t="s">
        <v>302</v>
      </c>
      <c r="D286" s="5" t="s">
        <v>271</v>
      </c>
      <c r="E286" s="5" t="s">
        <v>67</v>
      </c>
      <c r="F286" s="5"/>
      <c r="G286" s="6">
        <f>G287</f>
        <v>0</v>
      </c>
    </row>
    <row r="287" spans="1:7">
      <c r="A287" s="4" t="s">
        <v>229</v>
      </c>
      <c r="B287" s="5" t="s">
        <v>296</v>
      </c>
      <c r="C287" s="5" t="s">
        <v>302</v>
      </c>
      <c r="D287" s="5" t="s">
        <v>271</v>
      </c>
      <c r="E287" s="5" t="s">
        <v>227</v>
      </c>
      <c r="F287" s="5"/>
      <c r="G287" s="6">
        <f>G288</f>
        <v>0</v>
      </c>
    </row>
    <row r="288" spans="1:7" ht="25.5">
      <c r="A288" s="4" t="s">
        <v>232</v>
      </c>
      <c r="B288" s="5" t="s">
        <v>296</v>
      </c>
      <c r="C288" s="5" t="s">
        <v>302</v>
      </c>
      <c r="D288" s="5" t="s">
        <v>271</v>
      </c>
      <c r="E288" s="5" t="s">
        <v>233</v>
      </c>
      <c r="F288" s="5"/>
      <c r="G288" s="6">
        <f>G289</f>
        <v>0</v>
      </c>
    </row>
    <row r="289" spans="1:256" ht="25.5">
      <c r="A289" s="13" t="s">
        <v>251</v>
      </c>
      <c r="B289" s="17" t="s">
        <v>296</v>
      </c>
      <c r="C289" s="17" t="s">
        <v>302</v>
      </c>
      <c r="D289" s="17" t="s">
        <v>271</v>
      </c>
      <c r="E289" s="7" t="s">
        <v>233</v>
      </c>
      <c r="F289" s="7" t="s">
        <v>89</v>
      </c>
      <c r="G289" s="2">
        <v>0</v>
      </c>
    </row>
    <row r="290" spans="1:256">
      <c r="A290" s="15" t="s">
        <v>323</v>
      </c>
      <c r="B290" s="5" t="s">
        <v>296</v>
      </c>
      <c r="C290" s="5" t="s">
        <v>312</v>
      </c>
      <c r="D290" s="5" t="s">
        <v>269</v>
      </c>
      <c r="E290" s="5"/>
      <c r="F290" s="5"/>
      <c r="G290" s="6">
        <f>G291</f>
        <v>150000</v>
      </c>
    </row>
    <row r="291" spans="1:256">
      <c r="A291" s="15" t="s">
        <v>324</v>
      </c>
      <c r="B291" s="5" t="s">
        <v>296</v>
      </c>
      <c r="C291" s="5" t="s">
        <v>312</v>
      </c>
      <c r="D291" s="5" t="s">
        <v>276</v>
      </c>
      <c r="E291" s="5"/>
      <c r="F291" s="5"/>
      <c r="G291" s="6">
        <f>G292</f>
        <v>150000</v>
      </c>
    </row>
    <row r="292" spans="1:256" ht="25.5">
      <c r="A292" s="4" t="s">
        <v>163</v>
      </c>
      <c r="B292" s="5" t="s">
        <v>296</v>
      </c>
      <c r="C292" s="5" t="s">
        <v>312</v>
      </c>
      <c r="D292" s="5" t="s">
        <v>276</v>
      </c>
      <c r="E292" s="5" t="s">
        <v>57</v>
      </c>
      <c r="F292" s="5"/>
      <c r="G292" s="6">
        <f>G293</f>
        <v>150000</v>
      </c>
    </row>
    <row r="293" spans="1:256" ht="25.5">
      <c r="A293" s="4" t="s">
        <v>164</v>
      </c>
      <c r="B293" s="5" t="s">
        <v>296</v>
      </c>
      <c r="C293" s="5" t="s">
        <v>312</v>
      </c>
      <c r="D293" s="5" t="s">
        <v>276</v>
      </c>
      <c r="E293" s="5" t="s">
        <v>165</v>
      </c>
      <c r="F293" s="5"/>
      <c r="G293" s="6">
        <f>G294</f>
        <v>150000</v>
      </c>
    </row>
    <row r="294" spans="1:256" ht="38.25">
      <c r="A294" s="4" t="s">
        <v>173</v>
      </c>
      <c r="B294" s="5" t="s">
        <v>296</v>
      </c>
      <c r="C294" s="5" t="s">
        <v>312</v>
      </c>
      <c r="D294" s="5" t="s">
        <v>276</v>
      </c>
      <c r="E294" s="5" t="s">
        <v>174</v>
      </c>
      <c r="F294" s="5"/>
      <c r="G294" s="6">
        <f>SUM(G295:G295)</f>
        <v>150000</v>
      </c>
    </row>
    <row r="295" spans="1:256" ht="25.5">
      <c r="A295" s="1" t="s">
        <v>86</v>
      </c>
      <c r="B295" s="7" t="s">
        <v>296</v>
      </c>
      <c r="C295" s="7" t="s">
        <v>312</v>
      </c>
      <c r="D295" s="7" t="s">
        <v>276</v>
      </c>
      <c r="E295" s="7" t="s">
        <v>174</v>
      </c>
      <c r="F295" s="7" t="s">
        <v>85</v>
      </c>
      <c r="G295" s="2">
        <v>150000</v>
      </c>
    </row>
    <row r="296" spans="1:256" ht="38.25" outlineLevel="7">
      <c r="A296" s="4" t="s">
        <v>284</v>
      </c>
      <c r="B296" s="5" t="s">
        <v>285</v>
      </c>
      <c r="C296" s="5"/>
      <c r="D296" s="5"/>
      <c r="E296" s="5"/>
      <c r="F296" s="5"/>
      <c r="G296" s="6">
        <f>G297+G341+G353</f>
        <v>45099000</v>
      </c>
    </row>
    <row r="297" spans="1:256" outlineLevel="4">
      <c r="A297" s="24" t="s">
        <v>286</v>
      </c>
      <c r="B297" s="5" t="s">
        <v>285</v>
      </c>
      <c r="C297" s="5" t="s">
        <v>288</v>
      </c>
      <c r="D297" s="5" t="s">
        <v>269</v>
      </c>
      <c r="E297" s="5"/>
      <c r="F297" s="5"/>
      <c r="G297" s="6">
        <f>G298+G337</f>
        <v>44930000</v>
      </c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  <c r="GU297" s="14"/>
      <c r="GV297" s="14"/>
      <c r="GW297" s="14"/>
      <c r="GX297" s="14"/>
      <c r="GY297" s="14"/>
      <c r="GZ297" s="14"/>
      <c r="HA297" s="14"/>
      <c r="HB297" s="14"/>
      <c r="HC297" s="14"/>
      <c r="HD297" s="14"/>
      <c r="HE297" s="14"/>
      <c r="HF297" s="14"/>
      <c r="HG297" s="14"/>
      <c r="HH297" s="14"/>
      <c r="HI297" s="14"/>
      <c r="HJ297" s="14"/>
      <c r="HK297" s="14"/>
      <c r="HL297" s="14"/>
      <c r="HM297" s="14"/>
      <c r="HN297" s="14"/>
      <c r="HO297" s="14"/>
      <c r="HP297" s="14"/>
      <c r="HQ297" s="14"/>
      <c r="HR297" s="14"/>
      <c r="HS297" s="14"/>
      <c r="HT297" s="14"/>
      <c r="HU297" s="14"/>
      <c r="HV297" s="14"/>
      <c r="HW297" s="14"/>
      <c r="HX297" s="14"/>
      <c r="HY297" s="14"/>
      <c r="HZ297" s="14"/>
      <c r="IA297" s="14"/>
      <c r="IB297" s="14"/>
      <c r="IC297" s="14"/>
      <c r="ID297" s="14"/>
      <c r="IE297" s="14"/>
      <c r="IF297" s="14"/>
      <c r="IG297" s="14"/>
      <c r="IH297" s="14"/>
      <c r="II297" s="14"/>
      <c r="IJ297" s="14"/>
      <c r="IK297" s="14"/>
      <c r="IL297" s="14"/>
      <c r="IM297" s="14"/>
      <c r="IN297" s="14"/>
      <c r="IO297" s="14"/>
      <c r="IP297" s="14"/>
      <c r="IQ297" s="14"/>
      <c r="IR297" s="14"/>
      <c r="IS297" s="14"/>
      <c r="IT297" s="14"/>
      <c r="IU297" s="14"/>
      <c r="IV297" s="14"/>
    </row>
    <row r="298" spans="1:256" outlineLevel="7">
      <c r="A298" s="15" t="s">
        <v>287</v>
      </c>
      <c r="B298" s="5" t="s">
        <v>285</v>
      </c>
      <c r="C298" s="5" t="s">
        <v>288</v>
      </c>
      <c r="D298" s="5" t="s">
        <v>271</v>
      </c>
      <c r="E298" s="5"/>
      <c r="F298" s="5"/>
      <c r="G298" s="6">
        <f>G299</f>
        <v>44730000</v>
      </c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/>
      <c r="GV298" s="14"/>
      <c r="GW298" s="14"/>
      <c r="GX298" s="14"/>
      <c r="GY298" s="14"/>
      <c r="GZ298" s="14"/>
      <c r="HA298" s="14"/>
      <c r="HB298" s="14"/>
      <c r="HC298" s="14"/>
      <c r="HD298" s="14"/>
      <c r="HE298" s="14"/>
      <c r="HF298" s="14"/>
      <c r="HG298" s="14"/>
      <c r="HH298" s="14"/>
      <c r="HI298" s="14"/>
      <c r="HJ298" s="14"/>
      <c r="HK298" s="14"/>
      <c r="HL298" s="14"/>
      <c r="HM298" s="14"/>
      <c r="HN298" s="14"/>
      <c r="HO298" s="14"/>
      <c r="HP298" s="14"/>
      <c r="HQ298" s="14"/>
      <c r="HR298" s="14"/>
      <c r="HS298" s="14"/>
      <c r="HT298" s="14"/>
      <c r="HU298" s="14"/>
      <c r="HV298" s="14"/>
      <c r="HW298" s="14"/>
      <c r="HX298" s="14"/>
      <c r="HY298" s="14"/>
      <c r="HZ298" s="14"/>
      <c r="IA298" s="14"/>
      <c r="IB298" s="14"/>
      <c r="IC298" s="14"/>
      <c r="ID298" s="14"/>
      <c r="IE298" s="14"/>
      <c r="IF298" s="14"/>
      <c r="IG298" s="14"/>
      <c r="IH298" s="14"/>
      <c r="II298" s="14"/>
      <c r="IJ298" s="14"/>
      <c r="IK298" s="14"/>
      <c r="IL298" s="14"/>
      <c r="IM298" s="14"/>
      <c r="IN298" s="14"/>
      <c r="IO298" s="14"/>
      <c r="IP298" s="14"/>
      <c r="IQ298" s="14"/>
      <c r="IR298" s="14"/>
      <c r="IS298" s="14"/>
      <c r="IT298" s="14"/>
      <c r="IU298" s="14"/>
      <c r="IV298" s="14"/>
    </row>
    <row r="299" spans="1:256" ht="25.5" outlineLevel="7">
      <c r="A299" s="4" t="s">
        <v>118</v>
      </c>
      <c r="B299" s="5" t="s">
        <v>285</v>
      </c>
      <c r="C299" s="5" t="s">
        <v>288</v>
      </c>
      <c r="D299" s="5" t="s">
        <v>271</v>
      </c>
      <c r="E299" s="5" t="s">
        <v>36</v>
      </c>
      <c r="F299" s="5"/>
      <c r="G299" s="6">
        <f>G300+G314+G321+G332</f>
        <v>44730000</v>
      </c>
    </row>
    <row r="300" spans="1:256" ht="25.5" outlineLevel="4">
      <c r="A300" s="4" t="s">
        <v>128</v>
      </c>
      <c r="B300" s="5" t="s">
        <v>285</v>
      </c>
      <c r="C300" s="5" t="s">
        <v>288</v>
      </c>
      <c r="D300" s="5" t="s">
        <v>271</v>
      </c>
      <c r="E300" s="5" t="s">
        <v>37</v>
      </c>
      <c r="F300" s="5"/>
      <c r="G300" s="6">
        <f>G301+G303+G307+G309</f>
        <v>17047000</v>
      </c>
    </row>
    <row r="301" spans="1:256" ht="25.5" outlineLevel="4">
      <c r="A301" s="4" t="s">
        <v>129</v>
      </c>
      <c r="B301" s="5" t="s">
        <v>285</v>
      </c>
      <c r="C301" s="5" t="s">
        <v>288</v>
      </c>
      <c r="D301" s="5" t="s">
        <v>271</v>
      </c>
      <c r="E301" s="5" t="s">
        <v>38</v>
      </c>
      <c r="F301" s="5"/>
      <c r="G301" s="6">
        <f>SUM(G302:G302)</f>
        <v>50000</v>
      </c>
    </row>
    <row r="302" spans="1:256" ht="25.5" outlineLevel="5">
      <c r="A302" s="1" t="s">
        <v>86</v>
      </c>
      <c r="B302" s="7" t="s">
        <v>285</v>
      </c>
      <c r="C302" s="7" t="s">
        <v>288</v>
      </c>
      <c r="D302" s="7" t="s">
        <v>271</v>
      </c>
      <c r="E302" s="7" t="s">
        <v>38</v>
      </c>
      <c r="F302" s="7" t="s">
        <v>85</v>
      </c>
      <c r="G302" s="2">
        <v>50000</v>
      </c>
    </row>
    <row r="303" spans="1:256" ht="25.5" outlineLevel="7">
      <c r="A303" s="4" t="s">
        <v>255</v>
      </c>
      <c r="B303" s="5" t="s">
        <v>285</v>
      </c>
      <c r="C303" s="5" t="s">
        <v>288</v>
      </c>
      <c r="D303" s="5" t="s">
        <v>271</v>
      </c>
      <c r="E303" s="5" t="s">
        <v>39</v>
      </c>
      <c r="F303" s="5"/>
      <c r="G303" s="6">
        <f>SUM(G304:G306)</f>
        <v>16747000</v>
      </c>
    </row>
    <row r="304" spans="1:256" ht="51" outlineLevel="3">
      <c r="A304" s="1" t="s">
        <v>84</v>
      </c>
      <c r="B304" s="7" t="s">
        <v>285</v>
      </c>
      <c r="C304" s="7" t="s">
        <v>288</v>
      </c>
      <c r="D304" s="7" t="s">
        <v>271</v>
      </c>
      <c r="E304" s="7" t="s">
        <v>39</v>
      </c>
      <c r="F304" s="7" t="s">
        <v>83</v>
      </c>
      <c r="G304" s="2">
        <v>15885000</v>
      </c>
    </row>
    <row r="305" spans="1:7" ht="25.5" outlineLevel="4">
      <c r="A305" s="1" t="s">
        <v>86</v>
      </c>
      <c r="B305" s="7" t="s">
        <v>285</v>
      </c>
      <c r="C305" s="7" t="s">
        <v>288</v>
      </c>
      <c r="D305" s="7" t="s">
        <v>271</v>
      </c>
      <c r="E305" s="7" t="s">
        <v>39</v>
      </c>
      <c r="F305" s="7" t="s">
        <v>85</v>
      </c>
      <c r="G305" s="2">
        <v>842000</v>
      </c>
    </row>
    <row r="306" spans="1:7" outlineLevel="7">
      <c r="A306" s="1" t="s">
        <v>93</v>
      </c>
      <c r="B306" s="7" t="s">
        <v>285</v>
      </c>
      <c r="C306" s="7" t="s">
        <v>288</v>
      </c>
      <c r="D306" s="7" t="s">
        <v>271</v>
      </c>
      <c r="E306" s="7" t="s">
        <v>39</v>
      </c>
      <c r="F306" s="7" t="s">
        <v>92</v>
      </c>
      <c r="G306" s="2">
        <v>20000</v>
      </c>
    </row>
    <row r="307" spans="1:7" ht="25.5" outlineLevel="7">
      <c r="A307" s="4" t="s">
        <v>46</v>
      </c>
      <c r="B307" s="5" t="s">
        <v>285</v>
      </c>
      <c r="C307" s="5" t="s">
        <v>288</v>
      </c>
      <c r="D307" s="5" t="s">
        <v>271</v>
      </c>
      <c r="E307" s="5" t="s">
        <v>130</v>
      </c>
      <c r="F307" s="5"/>
      <c r="G307" s="6">
        <f>SUM(G308:G308)</f>
        <v>45000</v>
      </c>
    </row>
    <row r="308" spans="1:7" ht="25.5" outlineLevel="7">
      <c r="A308" s="1" t="s">
        <v>86</v>
      </c>
      <c r="B308" s="7" t="s">
        <v>285</v>
      </c>
      <c r="C308" s="7" t="s">
        <v>288</v>
      </c>
      <c r="D308" s="7" t="s">
        <v>271</v>
      </c>
      <c r="E308" s="7" t="s">
        <v>130</v>
      </c>
      <c r="F308" s="7" t="s">
        <v>85</v>
      </c>
      <c r="G308" s="2">
        <v>45000</v>
      </c>
    </row>
    <row r="309" spans="1:7" outlineLevel="7">
      <c r="A309" s="4" t="s">
        <v>131</v>
      </c>
      <c r="B309" s="5" t="s">
        <v>285</v>
      </c>
      <c r="C309" s="5" t="s">
        <v>288</v>
      </c>
      <c r="D309" s="5" t="s">
        <v>271</v>
      </c>
      <c r="E309" s="5" t="s">
        <v>132</v>
      </c>
      <c r="F309" s="5"/>
      <c r="G309" s="6">
        <f>G310+G312</f>
        <v>205000</v>
      </c>
    </row>
    <row r="310" spans="1:7" outlineLevel="7">
      <c r="A310" s="4" t="s">
        <v>131</v>
      </c>
      <c r="B310" s="5" t="s">
        <v>285</v>
      </c>
      <c r="C310" s="5" t="s">
        <v>288</v>
      </c>
      <c r="D310" s="5" t="s">
        <v>271</v>
      </c>
      <c r="E310" s="5" t="s">
        <v>132</v>
      </c>
      <c r="F310" s="5"/>
      <c r="G310" s="6">
        <f>G311</f>
        <v>200000</v>
      </c>
    </row>
    <row r="311" spans="1:7" ht="25.5" outlineLevel="3">
      <c r="A311" s="1" t="s">
        <v>86</v>
      </c>
      <c r="B311" s="7" t="s">
        <v>285</v>
      </c>
      <c r="C311" s="7" t="s">
        <v>288</v>
      </c>
      <c r="D311" s="7" t="s">
        <v>271</v>
      </c>
      <c r="E311" s="7" t="s">
        <v>132</v>
      </c>
      <c r="F311" s="7" t="s">
        <v>85</v>
      </c>
      <c r="G311" s="2">
        <v>200000</v>
      </c>
    </row>
    <row r="312" spans="1:7" ht="38.25" outlineLevel="4">
      <c r="A312" s="4" t="s">
        <v>45</v>
      </c>
      <c r="B312" s="5" t="s">
        <v>285</v>
      </c>
      <c r="C312" s="5" t="s">
        <v>288</v>
      </c>
      <c r="D312" s="5" t="s">
        <v>271</v>
      </c>
      <c r="E312" s="5" t="s">
        <v>133</v>
      </c>
      <c r="F312" s="5"/>
      <c r="G312" s="6">
        <f>G313</f>
        <v>5000</v>
      </c>
    </row>
    <row r="313" spans="1:7" ht="25.5" outlineLevel="7">
      <c r="A313" s="1" t="s">
        <v>86</v>
      </c>
      <c r="B313" s="7" t="s">
        <v>285</v>
      </c>
      <c r="C313" s="7" t="s">
        <v>288</v>
      </c>
      <c r="D313" s="7" t="s">
        <v>271</v>
      </c>
      <c r="E313" s="7" t="s">
        <v>133</v>
      </c>
      <c r="F313" s="7" t="s">
        <v>85</v>
      </c>
      <c r="G313" s="2">
        <v>5000</v>
      </c>
    </row>
    <row r="314" spans="1:7" ht="25.5" outlineLevel="7">
      <c r="A314" s="4" t="s">
        <v>48</v>
      </c>
      <c r="B314" s="5" t="s">
        <v>285</v>
      </c>
      <c r="C314" s="5" t="s">
        <v>288</v>
      </c>
      <c r="D314" s="5" t="s">
        <v>271</v>
      </c>
      <c r="E314" s="5" t="s">
        <v>40</v>
      </c>
      <c r="F314" s="5"/>
      <c r="G314" s="6">
        <f>G315+G317</f>
        <v>2401000</v>
      </c>
    </row>
    <row r="315" spans="1:7" ht="25.5" outlineLevel="7">
      <c r="A315" s="4" t="s">
        <v>134</v>
      </c>
      <c r="B315" s="5" t="s">
        <v>285</v>
      </c>
      <c r="C315" s="5" t="s">
        <v>288</v>
      </c>
      <c r="D315" s="5" t="s">
        <v>271</v>
      </c>
      <c r="E315" s="5" t="s">
        <v>135</v>
      </c>
      <c r="F315" s="5"/>
      <c r="G315" s="6">
        <f>SUM(G316:G316)</f>
        <v>20000</v>
      </c>
    </row>
    <row r="316" spans="1:7" ht="25.5" outlineLevel="7">
      <c r="A316" s="1" t="s">
        <v>86</v>
      </c>
      <c r="B316" s="7" t="s">
        <v>285</v>
      </c>
      <c r="C316" s="7" t="s">
        <v>288</v>
      </c>
      <c r="D316" s="7" t="s">
        <v>271</v>
      </c>
      <c r="E316" s="7" t="s">
        <v>135</v>
      </c>
      <c r="F316" s="7" t="s">
        <v>85</v>
      </c>
      <c r="G316" s="2">
        <v>20000</v>
      </c>
    </row>
    <row r="317" spans="1:7" ht="25.5" outlineLevel="7">
      <c r="A317" s="4" t="s">
        <v>136</v>
      </c>
      <c r="B317" s="5" t="s">
        <v>285</v>
      </c>
      <c r="C317" s="5" t="s">
        <v>288</v>
      </c>
      <c r="D317" s="5" t="s">
        <v>271</v>
      </c>
      <c r="E317" s="5" t="s">
        <v>41</v>
      </c>
      <c r="F317" s="5"/>
      <c r="G317" s="6">
        <f>SUM(G318:G320)</f>
        <v>2381000</v>
      </c>
    </row>
    <row r="318" spans="1:7" ht="51" outlineLevel="4">
      <c r="A318" s="1" t="s">
        <v>84</v>
      </c>
      <c r="B318" s="7" t="s">
        <v>285</v>
      </c>
      <c r="C318" s="7" t="s">
        <v>288</v>
      </c>
      <c r="D318" s="7" t="s">
        <v>271</v>
      </c>
      <c r="E318" s="7" t="s">
        <v>41</v>
      </c>
      <c r="F318" s="7" t="s">
        <v>83</v>
      </c>
      <c r="G318" s="2">
        <v>2004000</v>
      </c>
    </row>
    <row r="319" spans="1:7" ht="25.5" outlineLevel="7">
      <c r="A319" s="1" t="s">
        <v>86</v>
      </c>
      <c r="B319" s="7" t="s">
        <v>285</v>
      </c>
      <c r="C319" s="7" t="s">
        <v>288</v>
      </c>
      <c r="D319" s="7" t="s">
        <v>271</v>
      </c>
      <c r="E319" s="7" t="s">
        <v>41</v>
      </c>
      <c r="F319" s="7" t="s">
        <v>85</v>
      </c>
      <c r="G319" s="2">
        <v>357000</v>
      </c>
    </row>
    <row r="320" spans="1:7" outlineLevel="7">
      <c r="A320" s="1" t="s">
        <v>93</v>
      </c>
      <c r="B320" s="7" t="s">
        <v>285</v>
      </c>
      <c r="C320" s="7" t="s">
        <v>288</v>
      </c>
      <c r="D320" s="7" t="s">
        <v>271</v>
      </c>
      <c r="E320" s="7" t="s">
        <v>41</v>
      </c>
      <c r="F320" s="7" t="s">
        <v>92</v>
      </c>
      <c r="G320" s="2">
        <v>20000</v>
      </c>
    </row>
    <row r="321" spans="1:256" ht="25.5" outlineLevel="4">
      <c r="A321" s="4" t="s">
        <v>49</v>
      </c>
      <c r="B321" s="5" t="s">
        <v>285</v>
      </c>
      <c r="C321" s="5" t="s">
        <v>288</v>
      </c>
      <c r="D321" s="5" t="s">
        <v>271</v>
      </c>
      <c r="E321" s="5" t="s">
        <v>138</v>
      </c>
      <c r="F321" s="5"/>
      <c r="G321" s="6">
        <f>G322+G324+G328+G330</f>
        <v>25107000</v>
      </c>
    </row>
    <row r="322" spans="1:256" ht="25.5" outlineLevel="2">
      <c r="A322" s="4" t="s">
        <v>50</v>
      </c>
      <c r="B322" s="5" t="s">
        <v>285</v>
      </c>
      <c r="C322" s="5" t="s">
        <v>288</v>
      </c>
      <c r="D322" s="5" t="s">
        <v>271</v>
      </c>
      <c r="E322" s="5" t="s">
        <v>139</v>
      </c>
      <c r="F322" s="5"/>
      <c r="G322" s="6">
        <f>SUM(G323:G323)</f>
        <v>200000</v>
      </c>
    </row>
    <row r="323" spans="1:256" ht="25.5" outlineLevel="3">
      <c r="A323" s="1" t="s">
        <v>86</v>
      </c>
      <c r="B323" s="7" t="s">
        <v>285</v>
      </c>
      <c r="C323" s="7" t="s">
        <v>288</v>
      </c>
      <c r="D323" s="7" t="s">
        <v>271</v>
      </c>
      <c r="E323" s="7" t="s">
        <v>139</v>
      </c>
      <c r="F323" s="7" t="s">
        <v>85</v>
      </c>
      <c r="G323" s="2">
        <v>200000</v>
      </c>
    </row>
    <row r="324" spans="1:256" ht="25.5" outlineLevel="4">
      <c r="A324" s="4" t="s">
        <v>137</v>
      </c>
      <c r="B324" s="5" t="s">
        <v>285</v>
      </c>
      <c r="C324" s="5" t="s">
        <v>288</v>
      </c>
      <c r="D324" s="5" t="s">
        <v>271</v>
      </c>
      <c r="E324" s="5" t="s">
        <v>140</v>
      </c>
      <c r="F324" s="5"/>
      <c r="G324" s="6">
        <f>SUM(G325:G327)</f>
        <v>24507000</v>
      </c>
    </row>
    <row r="325" spans="1:256" ht="51" outlineLevel="4">
      <c r="A325" s="1" t="s">
        <v>84</v>
      </c>
      <c r="B325" s="7" t="s">
        <v>285</v>
      </c>
      <c r="C325" s="7" t="s">
        <v>288</v>
      </c>
      <c r="D325" s="7" t="s">
        <v>271</v>
      </c>
      <c r="E325" s="7" t="s">
        <v>140</v>
      </c>
      <c r="F325" s="7" t="s">
        <v>83</v>
      </c>
      <c r="G325" s="2">
        <v>22252000</v>
      </c>
    </row>
    <row r="326" spans="1:256" ht="25.5" outlineLevel="7">
      <c r="A326" s="1" t="s">
        <v>86</v>
      </c>
      <c r="B326" s="7" t="s">
        <v>285</v>
      </c>
      <c r="C326" s="7" t="s">
        <v>288</v>
      </c>
      <c r="D326" s="7" t="s">
        <v>271</v>
      </c>
      <c r="E326" s="7" t="s">
        <v>140</v>
      </c>
      <c r="F326" s="7" t="s">
        <v>85</v>
      </c>
      <c r="G326" s="2">
        <v>2161000</v>
      </c>
    </row>
    <row r="327" spans="1:256" outlineLevel="7">
      <c r="A327" s="1" t="s">
        <v>93</v>
      </c>
      <c r="B327" s="7" t="s">
        <v>285</v>
      </c>
      <c r="C327" s="7" t="s">
        <v>288</v>
      </c>
      <c r="D327" s="7" t="s">
        <v>271</v>
      </c>
      <c r="E327" s="7" t="s">
        <v>140</v>
      </c>
      <c r="F327" s="7" t="s">
        <v>92</v>
      </c>
      <c r="G327" s="2">
        <v>94000</v>
      </c>
    </row>
    <row r="328" spans="1:256" ht="51" outlineLevel="7">
      <c r="A328" s="4" t="s">
        <v>256</v>
      </c>
      <c r="B328" s="5" t="s">
        <v>285</v>
      </c>
      <c r="C328" s="5" t="s">
        <v>288</v>
      </c>
      <c r="D328" s="5" t="s">
        <v>271</v>
      </c>
      <c r="E328" s="5" t="s">
        <v>141</v>
      </c>
      <c r="F328" s="5"/>
      <c r="G328" s="6">
        <f>SUM(G329:G329)</f>
        <v>100000</v>
      </c>
    </row>
    <row r="329" spans="1:256" s="14" customFormat="1" ht="51">
      <c r="A329" s="1" t="s">
        <v>84</v>
      </c>
      <c r="B329" s="7" t="s">
        <v>285</v>
      </c>
      <c r="C329" s="7" t="s">
        <v>288</v>
      </c>
      <c r="D329" s="7" t="s">
        <v>271</v>
      </c>
      <c r="E329" s="7" t="s">
        <v>141</v>
      </c>
      <c r="F329" s="7" t="s">
        <v>83</v>
      </c>
      <c r="G329" s="2">
        <v>100000</v>
      </c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  <c r="IC329" s="8"/>
      <c r="ID329" s="8"/>
      <c r="IE329" s="8"/>
      <c r="IF329" s="8"/>
      <c r="IG329" s="8"/>
      <c r="IH329" s="8"/>
      <c r="II329" s="8"/>
      <c r="IJ329" s="8"/>
      <c r="IK329" s="8"/>
      <c r="IL329" s="8"/>
      <c r="IM329" s="8"/>
      <c r="IN329" s="8"/>
      <c r="IO329" s="8"/>
      <c r="IP329" s="8"/>
      <c r="IQ329" s="8"/>
      <c r="IR329" s="8"/>
      <c r="IS329" s="8"/>
      <c r="IT329" s="8"/>
      <c r="IU329" s="8"/>
      <c r="IV329" s="8"/>
    </row>
    <row r="330" spans="1:256" s="14" customFormat="1" ht="25.5">
      <c r="A330" s="4" t="s">
        <v>76</v>
      </c>
      <c r="B330" s="5" t="s">
        <v>285</v>
      </c>
      <c r="C330" s="5" t="s">
        <v>288</v>
      </c>
      <c r="D330" s="5" t="s">
        <v>271</v>
      </c>
      <c r="E330" s="5" t="s">
        <v>142</v>
      </c>
      <c r="F330" s="5"/>
      <c r="G330" s="6">
        <f>G331</f>
        <v>300000</v>
      </c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  <c r="IC330" s="8"/>
      <c r="ID330" s="8"/>
      <c r="IE330" s="8"/>
      <c r="IF330" s="8"/>
      <c r="IG330" s="8"/>
      <c r="IH330" s="8"/>
      <c r="II330" s="8"/>
      <c r="IJ330" s="8"/>
      <c r="IK330" s="8"/>
      <c r="IL330" s="8"/>
      <c r="IM330" s="8"/>
      <c r="IN330" s="8"/>
      <c r="IO330" s="8"/>
      <c r="IP330" s="8"/>
      <c r="IQ330" s="8"/>
      <c r="IR330" s="8"/>
      <c r="IS330" s="8"/>
      <c r="IT330" s="8"/>
      <c r="IU330" s="8"/>
      <c r="IV330" s="8"/>
    </row>
    <row r="331" spans="1:256" s="14" customFormat="1" ht="25.5" outlineLevel="1">
      <c r="A331" s="1" t="s">
        <v>86</v>
      </c>
      <c r="B331" s="7" t="s">
        <v>285</v>
      </c>
      <c r="C331" s="7" t="s">
        <v>288</v>
      </c>
      <c r="D331" s="7" t="s">
        <v>271</v>
      </c>
      <c r="E331" s="7" t="s">
        <v>142</v>
      </c>
      <c r="F331" s="7" t="s">
        <v>85</v>
      </c>
      <c r="G331" s="2">
        <v>300000</v>
      </c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  <c r="ID331" s="8"/>
      <c r="IE331" s="8"/>
      <c r="IF331" s="8"/>
      <c r="IG331" s="8"/>
      <c r="IH331" s="8"/>
      <c r="II331" s="8"/>
      <c r="IJ331" s="8"/>
      <c r="IK331" s="8"/>
      <c r="IL331" s="8"/>
      <c r="IM331" s="8"/>
      <c r="IN331" s="8"/>
      <c r="IO331" s="8"/>
      <c r="IP331" s="8"/>
      <c r="IQ331" s="8"/>
      <c r="IR331" s="8"/>
      <c r="IS331" s="8"/>
      <c r="IT331" s="8"/>
      <c r="IU331" s="8"/>
      <c r="IV331" s="8"/>
    </row>
    <row r="332" spans="1:256" s="14" customFormat="1" ht="25.5" outlineLevel="4">
      <c r="A332" s="4" t="s">
        <v>143</v>
      </c>
      <c r="B332" s="5" t="s">
        <v>285</v>
      </c>
      <c r="C332" s="5" t="s">
        <v>288</v>
      </c>
      <c r="D332" s="5" t="s">
        <v>271</v>
      </c>
      <c r="E332" s="5" t="s">
        <v>144</v>
      </c>
      <c r="F332" s="5"/>
      <c r="G332" s="6">
        <f>G333+G335</f>
        <v>175000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  <c r="ID332" s="8"/>
      <c r="IE332" s="8"/>
      <c r="IF332" s="8"/>
      <c r="IG332" s="8"/>
      <c r="IH332" s="8"/>
      <c r="II332" s="8"/>
      <c r="IJ332" s="8"/>
      <c r="IK332" s="8"/>
      <c r="IL332" s="8"/>
      <c r="IM332" s="8"/>
      <c r="IN332" s="8"/>
      <c r="IO332" s="8"/>
      <c r="IP332" s="8"/>
      <c r="IQ332" s="8"/>
      <c r="IR332" s="8"/>
      <c r="IS332" s="8"/>
      <c r="IT332" s="8"/>
      <c r="IU332" s="8"/>
      <c r="IV332" s="8"/>
    </row>
    <row r="333" spans="1:256">
      <c r="A333" s="4" t="s">
        <v>147</v>
      </c>
      <c r="B333" s="5" t="s">
        <v>285</v>
      </c>
      <c r="C333" s="5" t="s">
        <v>288</v>
      </c>
      <c r="D333" s="5" t="s">
        <v>271</v>
      </c>
      <c r="E333" s="5" t="s">
        <v>148</v>
      </c>
      <c r="F333" s="5"/>
      <c r="G333" s="6">
        <f>SUM(G334:G334)</f>
        <v>165000</v>
      </c>
    </row>
    <row r="334" spans="1:256" ht="51">
      <c r="A334" s="1" t="s">
        <v>84</v>
      </c>
      <c r="B334" s="7" t="s">
        <v>285</v>
      </c>
      <c r="C334" s="7" t="s">
        <v>288</v>
      </c>
      <c r="D334" s="7" t="s">
        <v>271</v>
      </c>
      <c r="E334" s="7" t="s">
        <v>148</v>
      </c>
      <c r="F334" s="7" t="s">
        <v>83</v>
      </c>
      <c r="G334" s="2">
        <v>165000</v>
      </c>
    </row>
    <row r="335" spans="1:256">
      <c r="A335" s="4" t="s">
        <v>257</v>
      </c>
      <c r="B335" s="5" t="s">
        <v>285</v>
      </c>
      <c r="C335" s="5" t="s">
        <v>288</v>
      </c>
      <c r="D335" s="5" t="s">
        <v>271</v>
      </c>
      <c r="E335" s="5" t="s">
        <v>149</v>
      </c>
      <c r="F335" s="5"/>
      <c r="G335" s="6">
        <f>SUM(G336:G336)</f>
        <v>10000</v>
      </c>
    </row>
    <row r="336" spans="1:256" ht="25.5">
      <c r="A336" s="1" t="s">
        <v>86</v>
      </c>
      <c r="B336" s="7" t="s">
        <v>285</v>
      </c>
      <c r="C336" s="7" t="s">
        <v>288</v>
      </c>
      <c r="D336" s="7" t="s">
        <v>271</v>
      </c>
      <c r="E336" s="7" t="s">
        <v>149</v>
      </c>
      <c r="F336" s="7" t="s">
        <v>85</v>
      </c>
      <c r="G336" s="2">
        <v>10000</v>
      </c>
    </row>
    <row r="337" spans="1:256" ht="25.5">
      <c r="A337" s="4" t="s">
        <v>163</v>
      </c>
      <c r="B337" s="5" t="s">
        <v>285</v>
      </c>
      <c r="C337" s="5" t="s">
        <v>288</v>
      </c>
      <c r="D337" s="5" t="s">
        <v>271</v>
      </c>
      <c r="E337" s="5" t="s">
        <v>57</v>
      </c>
      <c r="F337" s="5"/>
      <c r="G337" s="6">
        <f>G338</f>
        <v>200000</v>
      </c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  <c r="FU337" s="14"/>
      <c r="FV337" s="14"/>
      <c r="FW337" s="14"/>
      <c r="FX337" s="14"/>
      <c r="FY337" s="14"/>
      <c r="FZ337" s="14"/>
      <c r="GA337" s="14"/>
      <c r="GB337" s="14"/>
      <c r="GC337" s="14"/>
      <c r="GD337" s="14"/>
      <c r="GE337" s="14"/>
      <c r="GF337" s="14"/>
      <c r="GG337" s="14"/>
      <c r="GH337" s="14"/>
      <c r="GI337" s="14"/>
      <c r="GJ337" s="14"/>
      <c r="GK337" s="14"/>
      <c r="GL337" s="14"/>
      <c r="GM337" s="14"/>
      <c r="GN337" s="14"/>
      <c r="GO337" s="14"/>
      <c r="GP337" s="14"/>
      <c r="GQ337" s="14"/>
      <c r="GR337" s="14"/>
      <c r="GS337" s="14"/>
      <c r="GT337" s="14"/>
      <c r="GU337" s="14"/>
      <c r="GV337" s="14"/>
      <c r="GW337" s="14"/>
      <c r="GX337" s="14"/>
      <c r="GY337" s="14"/>
      <c r="GZ337" s="14"/>
      <c r="HA337" s="14"/>
      <c r="HB337" s="14"/>
      <c r="HC337" s="14"/>
      <c r="HD337" s="14"/>
      <c r="HE337" s="14"/>
      <c r="HF337" s="14"/>
      <c r="HG337" s="14"/>
      <c r="HH337" s="14"/>
      <c r="HI337" s="14"/>
      <c r="HJ337" s="14"/>
      <c r="HK337" s="14"/>
      <c r="HL337" s="14"/>
      <c r="HM337" s="14"/>
      <c r="HN337" s="14"/>
      <c r="HO337" s="14"/>
      <c r="HP337" s="14"/>
      <c r="HQ337" s="14"/>
      <c r="HR337" s="14"/>
      <c r="HS337" s="14"/>
      <c r="HT337" s="14"/>
      <c r="HU337" s="14"/>
      <c r="HV337" s="14"/>
      <c r="HW337" s="14"/>
      <c r="HX337" s="14"/>
      <c r="HY337" s="14"/>
      <c r="HZ337" s="14"/>
      <c r="IA337" s="14"/>
      <c r="IB337" s="14"/>
      <c r="IC337" s="14"/>
      <c r="ID337" s="14"/>
      <c r="IE337" s="14"/>
      <c r="IF337" s="14"/>
      <c r="IG337" s="14"/>
      <c r="IH337" s="14"/>
      <c r="II337" s="14"/>
      <c r="IJ337" s="14"/>
      <c r="IK337" s="14"/>
      <c r="IL337" s="14"/>
      <c r="IM337" s="14"/>
      <c r="IN337" s="14"/>
      <c r="IO337" s="14"/>
      <c r="IP337" s="14"/>
      <c r="IQ337" s="14"/>
      <c r="IR337" s="14"/>
      <c r="IS337" s="14"/>
      <c r="IT337" s="14"/>
      <c r="IU337" s="14"/>
      <c r="IV337" s="14"/>
    </row>
    <row r="338" spans="1:256">
      <c r="A338" s="4" t="s">
        <v>197</v>
      </c>
      <c r="B338" s="5" t="s">
        <v>285</v>
      </c>
      <c r="C338" s="5" t="s">
        <v>288</v>
      </c>
      <c r="D338" s="5" t="s">
        <v>271</v>
      </c>
      <c r="E338" s="5" t="s">
        <v>60</v>
      </c>
      <c r="F338" s="5"/>
      <c r="G338" s="6">
        <f>G339</f>
        <v>200000</v>
      </c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  <c r="GB338" s="14"/>
      <c r="GC338" s="14"/>
      <c r="GD338" s="14"/>
      <c r="GE338" s="14"/>
      <c r="GF338" s="14"/>
      <c r="GG338" s="14"/>
      <c r="GH338" s="14"/>
      <c r="GI338" s="14"/>
      <c r="GJ338" s="14"/>
      <c r="GK338" s="14"/>
      <c r="GL338" s="14"/>
      <c r="GM338" s="14"/>
      <c r="GN338" s="14"/>
      <c r="GO338" s="14"/>
      <c r="GP338" s="14"/>
      <c r="GQ338" s="14"/>
      <c r="GR338" s="14"/>
      <c r="GS338" s="14"/>
      <c r="GT338" s="14"/>
      <c r="GU338" s="14"/>
      <c r="GV338" s="14"/>
      <c r="GW338" s="14"/>
      <c r="GX338" s="14"/>
      <c r="GY338" s="14"/>
      <c r="GZ338" s="14"/>
      <c r="HA338" s="14"/>
      <c r="HB338" s="14"/>
      <c r="HC338" s="14"/>
      <c r="HD338" s="14"/>
      <c r="HE338" s="14"/>
      <c r="HF338" s="14"/>
      <c r="HG338" s="14"/>
      <c r="HH338" s="14"/>
      <c r="HI338" s="14"/>
      <c r="HJ338" s="14"/>
      <c r="HK338" s="14"/>
      <c r="HL338" s="14"/>
      <c r="HM338" s="14"/>
      <c r="HN338" s="14"/>
      <c r="HO338" s="14"/>
      <c r="HP338" s="14"/>
      <c r="HQ338" s="14"/>
      <c r="HR338" s="14"/>
      <c r="HS338" s="14"/>
      <c r="HT338" s="14"/>
      <c r="HU338" s="14"/>
      <c r="HV338" s="14"/>
      <c r="HW338" s="14"/>
      <c r="HX338" s="14"/>
      <c r="HY338" s="14"/>
      <c r="HZ338" s="14"/>
      <c r="IA338" s="14"/>
      <c r="IB338" s="14"/>
      <c r="IC338" s="14"/>
      <c r="ID338" s="14"/>
      <c r="IE338" s="14"/>
      <c r="IF338" s="14"/>
      <c r="IG338" s="14"/>
      <c r="IH338" s="14"/>
      <c r="II338" s="14"/>
      <c r="IJ338" s="14"/>
      <c r="IK338" s="14"/>
      <c r="IL338" s="14"/>
      <c r="IM338" s="14"/>
      <c r="IN338" s="14"/>
      <c r="IO338" s="14"/>
      <c r="IP338" s="14"/>
      <c r="IQ338" s="14"/>
      <c r="IR338" s="14"/>
      <c r="IS338" s="14"/>
      <c r="IT338" s="14"/>
      <c r="IU338" s="14"/>
      <c r="IV338" s="14"/>
    </row>
    <row r="339" spans="1:256" ht="38.25" outlineLevel="4">
      <c r="A339" s="4" t="s">
        <v>199</v>
      </c>
      <c r="B339" s="5" t="s">
        <v>285</v>
      </c>
      <c r="C339" s="5" t="s">
        <v>288</v>
      </c>
      <c r="D339" s="5" t="s">
        <v>271</v>
      </c>
      <c r="E339" s="5" t="s">
        <v>198</v>
      </c>
      <c r="F339" s="5"/>
      <c r="G339" s="6">
        <f>SUM(G340:G340)</f>
        <v>200000</v>
      </c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  <c r="GH339" s="14"/>
      <c r="GI339" s="14"/>
      <c r="GJ339" s="14"/>
      <c r="GK339" s="14"/>
      <c r="GL339" s="14"/>
      <c r="GM339" s="14"/>
      <c r="GN339" s="14"/>
      <c r="GO339" s="14"/>
      <c r="GP339" s="14"/>
      <c r="GQ339" s="14"/>
      <c r="GR339" s="14"/>
      <c r="GS339" s="14"/>
      <c r="GT339" s="14"/>
      <c r="GU339" s="14"/>
      <c r="GV339" s="14"/>
      <c r="GW339" s="14"/>
      <c r="GX339" s="14"/>
      <c r="GY339" s="14"/>
      <c r="GZ339" s="14"/>
      <c r="HA339" s="14"/>
      <c r="HB339" s="14"/>
      <c r="HC339" s="14"/>
      <c r="HD339" s="14"/>
      <c r="HE339" s="14"/>
      <c r="HF339" s="14"/>
      <c r="HG339" s="14"/>
      <c r="HH339" s="14"/>
      <c r="HI339" s="14"/>
      <c r="HJ339" s="14"/>
      <c r="HK339" s="14"/>
      <c r="HL339" s="14"/>
      <c r="HM339" s="14"/>
      <c r="HN339" s="14"/>
      <c r="HO339" s="14"/>
      <c r="HP339" s="14"/>
      <c r="HQ339" s="14"/>
      <c r="HR339" s="14"/>
      <c r="HS339" s="14"/>
      <c r="HT339" s="14"/>
      <c r="HU339" s="14"/>
      <c r="HV339" s="14"/>
      <c r="HW339" s="14"/>
      <c r="HX339" s="14"/>
      <c r="HY339" s="14"/>
      <c r="HZ339" s="14"/>
      <c r="IA339" s="14"/>
      <c r="IB339" s="14"/>
      <c r="IC339" s="14"/>
      <c r="ID339" s="14"/>
      <c r="IE339" s="14"/>
      <c r="IF339" s="14"/>
      <c r="IG339" s="14"/>
      <c r="IH339" s="14"/>
      <c r="II339" s="14"/>
      <c r="IJ339" s="14"/>
      <c r="IK339" s="14"/>
      <c r="IL339" s="14"/>
      <c r="IM339" s="14"/>
      <c r="IN339" s="14"/>
      <c r="IO339" s="14"/>
      <c r="IP339" s="14"/>
      <c r="IQ339" s="14"/>
      <c r="IR339" s="14"/>
      <c r="IS339" s="14"/>
      <c r="IT339" s="14"/>
      <c r="IU339" s="14"/>
      <c r="IV339" s="14"/>
    </row>
    <row r="340" spans="1:256" ht="25.5" outlineLevel="7">
      <c r="A340" s="1" t="s">
        <v>86</v>
      </c>
      <c r="B340" s="7" t="s">
        <v>285</v>
      </c>
      <c r="C340" s="7" t="s">
        <v>288</v>
      </c>
      <c r="D340" s="7" t="s">
        <v>271</v>
      </c>
      <c r="E340" s="7" t="s">
        <v>198</v>
      </c>
      <c r="F340" s="7" t="s">
        <v>85</v>
      </c>
      <c r="G340" s="2">
        <v>200000</v>
      </c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  <c r="GB340" s="14"/>
      <c r="GC340" s="14"/>
      <c r="GD340" s="14"/>
      <c r="GE340" s="14"/>
      <c r="GF340" s="14"/>
      <c r="GG340" s="14"/>
      <c r="GH340" s="14"/>
      <c r="GI340" s="14"/>
      <c r="GJ340" s="14"/>
      <c r="GK340" s="14"/>
      <c r="GL340" s="14"/>
      <c r="GM340" s="14"/>
      <c r="GN340" s="14"/>
      <c r="GO340" s="14"/>
      <c r="GP340" s="14"/>
      <c r="GQ340" s="14"/>
      <c r="GR340" s="14"/>
      <c r="GS340" s="14"/>
      <c r="GT340" s="14"/>
      <c r="GU340" s="14"/>
      <c r="GV340" s="14"/>
      <c r="GW340" s="14"/>
      <c r="GX340" s="14"/>
      <c r="GY340" s="14"/>
      <c r="GZ340" s="14"/>
      <c r="HA340" s="14"/>
      <c r="HB340" s="14"/>
      <c r="HC340" s="14"/>
      <c r="HD340" s="14"/>
      <c r="HE340" s="14"/>
      <c r="HF340" s="14"/>
      <c r="HG340" s="14"/>
      <c r="HH340" s="14"/>
      <c r="HI340" s="14"/>
      <c r="HJ340" s="14"/>
      <c r="HK340" s="14"/>
      <c r="HL340" s="14"/>
      <c r="HM340" s="14"/>
      <c r="HN340" s="14"/>
      <c r="HO340" s="14"/>
      <c r="HP340" s="14"/>
      <c r="HQ340" s="14"/>
      <c r="HR340" s="14"/>
      <c r="HS340" s="14"/>
      <c r="HT340" s="14"/>
      <c r="HU340" s="14"/>
      <c r="HV340" s="14"/>
      <c r="HW340" s="14"/>
      <c r="HX340" s="14"/>
      <c r="HY340" s="14"/>
      <c r="HZ340" s="14"/>
      <c r="IA340" s="14"/>
      <c r="IB340" s="14"/>
      <c r="IC340" s="14"/>
      <c r="ID340" s="14"/>
      <c r="IE340" s="14"/>
      <c r="IF340" s="14"/>
      <c r="IG340" s="14"/>
      <c r="IH340" s="14"/>
      <c r="II340" s="14"/>
      <c r="IJ340" s="14"/>
      <c r="IK340" s="14"/>
      <c r="IL340" s="14"/>
      <c r="IM340" s="14"/>
      <c r="IN340" s="14"/>
      <c r="IO340" s="14"/>
      <c r="IP340" s="14"/>
      <c r="IQ340" s="14"/>
      <c r="IR340" s="14"/>
      <c r="IS340" s="14"/>
      <c r="IT340" s="14"/>
      <c r="IU340" s="14"/>
      <c r="IV340" s="14"/>
    </row>
    <row r="341" spans="1:256" outlineLevel="4">
      <c r="A341" s="24" t="s">
        <v>282</v>
      </c>
      <c r="B341" s="5" t="s">
        <v>285</v>
      </c>
      <c r="C341" s="5" t="s">
        <v>279</v>
      </c>
      <c r="D341" s="5" t="s">
        <v>269</v>
      </c>
      <c r="E341" s="5"/>
      <c r="F341" s="5"/>
      <c r="G341" s="6">
        <f>G342</f>
        <v>4000</v>
      </c>
    </row>
    <row r="342" spans="1:256" outlineLevel="3">
      <c r="A342" s="15" t="s">
        <v>283</v>
      </c>
      <c r="B342" s="5" t="s">
        <v>285</v>
      </c>
      <c r="C342" s="5" t="s">
        <v>279</v>
      </c>
      <c r="D342" s="5" t="s">
        <v>280</v>
      </c>
      <c r="E342" s="5"/>
      <c r="F342" s="5"/>
      <c r="G342" s="6">
        <f>G343</f>
        <v>4000</v>
      </c>
    </row>
    <row r="343" spans="1:256" ht="25.5" outlineLevel="7">
      <c r="A343" s="4" t="s">
        <v>118</v>
      </c>
      <c r="B343" s="5" t="s">
        <v>285</v>
      </c>
      <c r="C343" s="5" t="s">
        <v>279</v>
      </c>
      <c r="D343" s="5" t="s">
        <v>280</v>
      </c>
      <c r="E343" s="5" t="s">
        <v>36</v>
      </c>
      <c r="F343" s="5"/>
      <c r="G343" s="6">
        <f>G344+G347+G350</f>
        <v>4000</v>
      </c>
    </row>
    <row r="344" spans="1:256" ht="25.5" outlineLevel="3">
      <c r="A344" s="4" t="s">
        <v>128</v>
      </c>
      <c r="B344" s="5" t="s">
        <v>285</v>
      </c>
      <c r="C344" s="5" t="s">
        <v>279</v>
      </c>
      <c r="D344" s="5" t="s">
        <v>280</v>
      </c>
      <c r="E344" s="5" t="s">
        <v>37</v>
      </c>
      <c r="F344" s="5"/>
      <c r="G344" s="6">
        <f>G345</f>
        <v>1000</v>
      </c>
    </row>
    <row r="345" spans="1:256" ht="25.5" outlineLevel="4">
      <c r="A345" s="4" t="s">
        <v>255</v>
      </c>
      <c r="B345" s="5" t="s">
        <v>285</v>
      </c>
      <c r="C345" s="5" t="s">
        <v>279</v>
      </c>
      <c r="D345" s="5" t="s">
        <v>280</v>
      </c>
      <c r="E345" s="5" t="s">
        <v>39</v>
      </c>
      <c r="F345" s="5"/>
      <c r="G345" s="6">
        <f>G346</f>
        <v>1000</v>
      </c>
    </row>
    <row r="346" spans="1:256" ht="51" outlineLevel="5">
      <c r="A346" s="1" t="s">
        <v>84</v>
      </c>
      <c r="B346" s="7" t="s">
        <v>285</v>
      </c>
      <c r="C346" s="7" t="s">
        <v>279</v>
      </c>
      <c r="D346" s="7" t="s">
        <v>280</v>
      </c>
      <c r="E346" s="7" t="s">
        <v>39</v>
      </c>
      <c r="F346" s="7" t="s">
        <v>83</v>
      </c>
      <c r="G346" s="2">
        <v>1000</v>
      </c>
    </row>
    <row r="347" spans="1:256" ht="25.5" outlineLevel="7">
      <c r="A347" s="4" t="s">
        <v>48</v>
      </c>
      <c r="B347" s="5" t="s">
        <v>285</v>
      </c>
      <c r="C347" s="5" t="s">
        <v>279</v>
      </c>
      <c r="D347" s="5" t="s">
        <v>280</v>
      </c>
      <c r="E347" s="5" t="s">
        <v>40</v>
      </c>
      <c r="F347" s="5"/>
      <c r="G347" s="6">
        <f>G348</f>
        <v>2000</v>
      </c>
    </row>
    <row r="348" spans="1:256" ht="25.5" outlineLevel="7">
      <c r="A348" s="4" t="s">
        <v>136</v>
      </c>
      <c r="B348" s="5" t="s">
        <v>285</v>
      </c>
      <c r="C348" s="5" t="s">
        <v>279</v>
      </c>
      <c r="D348" s="5" t="s">
        <v>280</v>
      </c>
      <c r="E348" s="5" t="s">
        <v>41</v>
      </c>
      <c r="F348" s="5"/>
      <c r="G348" s="6">
        <f>G349</f>
        <v>2000</v>
      </c>
    </row>
    <row r="349" spans="1:256" s="14" customFormat="1" ht="51" outlineLevel="5">
      <c r="A349" s="1" t="s">
        <v>84</v>
      </c>
      <c r="B349" s="7" t="s">
        <v>285</v>
      </c>
      <c r="C349" s="7" t="s">
        <v>279</v>
      </c>
      <c r="D349" s="7" t="s">
        <v>280</v>
      </c>
      <c r="E349" s="7" t="s">
        <v>41</v>
      </c>
      <c r="F349" s="7" t="s">
        <v>83</v>
      </c>
      <c r="G349" s="2">
        <v>2000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  <c r="HG349" s="8"/>
      <c r="HH349" s="8"/>
      <c r="HI349" s="8"/>
      <c r="HJ349" s="8"/>
      <c r="HK349" s="8"/>
      <c r="HL349" s="8"/>
      <c r="HM349" s="8"/>
      <c r="HN349" s="8"/>
      <c r="HO349" s="8"/>
      <c r="HP349" s="8"/>
      <c r="HQ349" s="8"/>
      <c r="HR349" s="8"/>
      <c r="HS349" s="8"/>
      <c r="HT349" s="8"/>
      <c r="HU349" s="8"/>
      <c r="HV349" s="8"/>
      <c r="HW349" s="8"/>
      <c r="HX349" s="8"/>
      <c r="HY349" s="8"/>
      <c r="HZ349" s="8"/>
      <c r="IA349" s="8"/>
      <c r="IB349" s="8"/>
      <c r="IC349" s="8"/>
      <c r="ID349" s="8"/>
      <c r="IE349" s="8"/>
      <c r="IF349" s="8"/>
      <c r="IG349" s="8"/>
      <c r="IH349" s="8"/>
      <c r="II349" s="8"/>
      <c r="IJ349" s="8"/>
      <c r="IK349" s="8"/>
      <c r="IL349" s="8"/>
      <c r="IM349" s="8"/>
      <c r="IN349" s="8"/>
      <c r="IO349" s="8"/>
      <c r="IP349" s="8"/>
      <c r="IQ349" s="8"/>
      <c r="IR349" s="8"/>
      <c r="IS349" s="8"/>
      <c r="IT349" s="8"/>
      <c r="IU349" s="8"/>
      <c r="IV349" s="8"/>
    </row>
    <row r="350" spans="1:256" s="14" customFormat="1" ht="25.5">
      <c r="A350" s="4" t="s">
        <v>49</v>
      </c>
      <c r="B350" s="5" t="s">
        <v>285</v>
      </c>
      <c r="C350" s="5" t="s">
        <v>279</v>
      </c>
      <c r="D350" s="5" t="s">
        <v>280</v>
      </c>
      <c r="E350" s="5" t="s">
        <v>138</v>
      </c>
      <c r="F350" s="5"/>
      <c r="G350" s="6">
        <f>G351</f>
        <v>1000</v>
      </c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  <c r="HF350" s="8"/>
      <c r="HG350" s="8"/>
      <c r="HH350" s="8"/>
      <c r="HI350" s="8"/>
      <c r="HJ350" s="8"/>
      <c r="HK350" s="8"/>
      <c r="HL350" s="8"/>
      <c r="HM350" s="8"/>
      <c r="HN350" s="8"/>
      <c r="HO350" s="8"/>
      <c r="HP350" s="8"/>
      <c r="HQ350" s="8"/>
      <c r="HR350" s="8"/>
      <c r="HS350" s="8"/>
      <c r="HT350" s="8"/>
      <c r="HU350" s="8"/>
      <c r="HV350" s="8"/>
      <c r="HW350" s="8"/>
      <c r="HX350" s="8"/>
      <c r="HY350" s="8"/>
      <c r="HZ350" s="8"/>
      <c r="IA350" s="8"/>
      <c r="IB350" s="8"/>
      <c r="IC350" s="8"/>
      <c r="ID350" s="8"/>
      <c r="IE350" s="8"/>
      <c r="IF350" s="8"/>
      <c r="IG350" s="8"/>
      <c r="IH350" s="8"/>
      <c r="II350" s="8"/>
      <c r="IJ350" s="8"/>
      <c r="IK350" s="8"/>
      <c r="IL350" s="8"/>
      <c r="IM350" s="8"/>
      <c r="IN350" s="8"/>
      <c r="IO350" s="8"/>
      <c r="IP350" s="8"/>
      <c r="IQ350" s="8"/>
      <c r="IR350" s="8"/>
      <c r="IS350" s="8"/>
      <c r="IT350" s="8"/>
      <c r="IU350" s="8"/>
      <c r="IV350" s="8"/>
    </row>
    <row r="351" spans="1:256" s="14" customFormat="1" ht="25.5" outlineLevel="1">
      <c r="A351" s="4" t="s">
        <v>50</v>
      </c>
      <c r="B351" s="5" t="s">
        <v>285</v>
      </c>
      <c r="C351" s="5" t="s">
        <v>279</v>
      </c>
      <c r="D351" s="5" t="s">
        <v>280</v>
      </c>
      <c r="E351" s="5" t="s">
        <v>140</v>
      </c>
      <c r="F351" s="5"/>
      <c r="G351" s="6">
        <f>G352</f>
        <v>1000</v>
      </c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  <c r="HG351" s="8"/>
      <c r="HH351" s="8"/>
      <c r="HI351" s="8"/>
      <c r="HJ351" s="8"/>
      <c r="HK351" s="8"/>
      <c r="HL351" s="8"/>
      <c r="HM351" s="8"/>
      <c r="HN351" s="8"/>
      <c r="HO351" s="8"/>
      <c r="HP351" s="8"/>
      <c r="HQ351" s="8"/>
      <c r="HR351" s="8"/>
      <c r="HS351" s="8"/>
      <c r="HT351" s="8"/>
      <c r="HU351" s="8"/>
      <c r="HV351" s="8"/>
      <c r="HW351" s="8"/>
      <c r="HX351" s="8"/>
      <c r="HY351" s="8"/>
      <c r="HZ351" s="8"/>
      <c r="IA351" s="8"/>
      <c r="IB351" s="8"/>
      <c r="IC351" s="8"/>
      <c r="ID351" s="8"/>
      <c r="IE351" s="8"/>
      <c r="IF351" s="8"/>
      <c r="IG351" s="8"/>
      <c r="IH351" s="8"/>
      <c r="II351" s="8"/>
      <c r="IJ351" s="8"/>
      <c r="IK351" s="8"/>
      <c r="IL351" s="8"/>
      <c r="IM351" s="8"/>
      <c r="IN351" s="8"/>
      <c r="IO351" s="8"/>
      <c r="IP351" s="8"/>
      <c r="IQ351" s="8"/>
      <c r="IR351" s="8"/>
      <c r="IS351" s="8"/>
      <c r="IT351" s="8"/>
      <c r="IU351" s="8"/>
      <c r="IV351" s="8"/>
    </row>
    <row r="352" spans="1:256" ht="51" outlineLevel="4">
      <c r="A352" s="1" t="s">
        <v>84</v>
      </c>
      <c r="B352" s="7" t="s">
        <v>285</v>
      </c>
      <c r="C352" s="7" t="s">
        <v>279</v>
      </c>
      <c r="D352" s="7" t="s">
        <v>280</v>
      </c>
      <c r="E352" s="7" t="s">
        <v>140</v>
      </c>
      <c r="F352" s="7" t="s">
        <v>83</v>
      </c>
      <c r="G352" s="2">
        <v>1000</v>
      </c>
    </row>
    <row r="353" spans="1:256" outlineLevel="7">
      <c r="A353" s="15" t="s">
        <v>321</v>
      </c>
      <c r="B353" s="5" t="s">
        <v>285</v>
      </c>
      <c r="C353" s="5" t="s">
        <v>302</v>
      </c>
      <c r="D353" s="5" t="s">
        <v>269</v>
      </c>
      <c r="E353" s="5"/>
      <c r="F353" s="5"/>
      <c r="G353" s="6">
        <f>G354</f>
        <v>165000</v>
      </c>
    </row>
    <row r="354" spans="1:256" outlineLevel="7">
      <c r="A354" s="15" t="s">
        <v>322</v>
      </c>
      <c r="B354" s="5" t="s">
        <v>285</v>
      </c>
      <c r="C354" s="5" t="s">
        <v>302</v>
      </c>
      <c r="D354" s="5" t="s">
        <v>271</v>
      </c>
      <c r="E354" s="5"/>
      <c r="F354" s="5"/>
      <c r="G354" s="6">
        <f>G355</f>
        <v>165000</v>
      </c>
    </row>
    <row r="355" spans="1:256" s="14" customFormat="1" ht="25.5">
      <c r="A355" s="4" t="s">
        <v>118</v>
      </c>
      <c r="B355" s="5" t="s">
        <v>285</v>
      </c>
      <c r="C355" s="5" t="s">
        <v>302</v>
      </c>
      <c r="D355" s="5" t="s">
        <v>271</v>
      </c>
      <c r="E355" s="5" t="s">
        <v>36</v>
      </c>
      <c r="F355" s="5"/>
      <c r="G355" s="6">
        <f>G356</f>
        <v>165000</v>
      </c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  <c r="HG355" s="8"/>
      <c r="HH355" s="8"/>
      <c r="HI355" s="8"/>
      <c r="HJ355" s="8"/>
      <c r="HK355" s="8"/>
      <c r="HL355" s="8"/>
      <c r="HM355" s="8"/>
      <c r="HN355" s="8"/>
      <c r="HO355" s="8"/>
      <c r="HP355" s="8"/>
      <c r="HQ355" s="8"/>
      <c r="HR355" s="8"/>
      <c r="HS355" s="8"/>
      <c r="HT355" s="8"/>
      <c r="HU355" s="8"/>
      <c r="HV355" s="8"/>
      <c r="HW355" s="8"/>
      <c r="HX355" s="8"/>
      <c r="HY355" s="8"/>
      <c r="HZ355" s="8"/>
      <c r="IA355" s="8"/>
      <c r="IB355" s="8"/>
      <c r="IC355" s="8"/>
      <c r="ID355" s="8"/>
      <c r="IE355" s="8"/>
      <c r="IF355" s="8"/>
      <c r="IG355" s="8"/>
      <c r="IH355" s="8"/>
      <c r="II355" s="8"/>
      <c r="IJ355" s="8"/>
      <c r="IK355" s="8"/>
      <c r="IL355" s="8"/>
      <c r="IM355" s="8"/>
      <c r="IN355" s="8"/>
      <c r="IO355" s="8"/>
      <c r="IP355" s="8"/>
      <c r="IQ355" s="8"/>
      <c r="IR355" s="8"/>
      <c r="IS355" s="8"/>
      <c r="IT355" s="8"/>
      <c r="IU355" s="8"/>
      <c r="IV355" s="8"/>
    </row>
    <row r="356" spans="1:256" s="14" customFormat="1" ht="25.5" outlineLevel="1">
      <c r="A356" s="4" t="s">
        <v>143</v>
      </c>
      <c r="B356" s="5" t="s">
        <v>285</v>
      </c>
      <c r="C356" s="5" t="s">
        <v>302</v>
      </c>
      <c r="D356" s="5" t="s">
        <v>271</v>
      </c>
      <c r="E356" s="5" t="s">
        <v>144</v>
      </c>
      <c r="F356" s="5"/>
      <c r="G356" s="6">
        <f>G357</f>
        <v>165000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  <c r="HG356" s="8"/>
      <c r="HH356" s="8"/>
      <c r="HI356" s="8"/>
      <c r="HJ356" s="8"/>
      <c r="HK356" s="8"/>
      <c r="HL356" s="8"/>
      <c r="HM356" s="8"/>
      <c r="HN356" s="8"/>
      <c r="HO356" s="8"/>
      <c r="HP356" s="8"/>
      <c r="HQ356" s="8"/>
      <c r="HR356" s="8"/>
      <c r="HS356" s="8"/>
      <c r="HT356" s="8"/>
      <c r="HU356" s="8"/>
      <c r="HV356" s="8"/>
      <c r="HW356" s="8"/>
      <c r="HX356" s="8"/>
      <c r="HY356" s="8"/>
      <c r="HZ356" s="8"/>
      <c r="IA356" s="8"/>
      <c r="IB356" s="8"/>
      <c r="IC356" s="8"/>
      <c r="ID356" s="8"/>
      <c r="IE356" s="8"/>
      <c r="IF356" s="8"/>
      <c r="IG356" s="8"/>
      <c r="IH356" s="8"/>
      <c r="II356" s="8"/>
      <c r="IJ356" s="8"/>
      <c r="IK356" s="8"/>
      <c r="IL356" s="8"/>
      <c r="IM356" s="8"/>
      <c r="IN356" s="8"/>
      <c r="IO356" s="8"/>
      <c r="IP356" s="8"/>
      <c r="IQ356" s="8"/>
      <c r="IR356" s="8"/>
      <c r="IS356" s="8"/>
      <c r="IT356" s="8"/>
      <c r="IU356" s="8"/>
      <c r="IV356" s="8"/>
    </row>
    <row r="357" spans="1:256" ht="25.5" outlineLevel="4">
      <c r="A357" s="4" t="s">
        <v>42</v>
      </c>
      <c r="B357" s="5" t="s">
        <v>285</v>
      </c>
      <c r="C357" s="5" t="s">
        <v>302</v>
      </c>
      <c r="D357" s="5" t="s">
        <v>271</v>
      </c>
      <c r="E357" s="5" t="s">
        <v>150</v>
      </c>
      <c r="F357" s="5"/>
      <c r="G357" s="6">
        <f>G358</f>
        <v>165000</v>
      </c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  <c r="GB357" s="14"/>
      <c r="GC357" s="14"/>
      <c r="GD357" s="14"/>
      <c r="GE357" s="14"/>
      <c r="GF357" s="14"/>
      <c r="GG357" s="14"/>
      <c r="GH357" s="14"/>
      <c r="GI357" s="14"/>
      <c r="GJ357" s="14"/>
      <c r="GK357" s="14"/>
      <c r="GL357" s="14"/>
      <c r="GM357" s="14"/>
      <c r="GN357" s="14"/>
      <c r="GO357" s="14"/>
      <c r="GP357" s="14"/>
      <c r="GQ357" s="14"/>
      <c r="GR357" s="14"/>
      <c r="GS357" s="14"/>
      <c r="GT357" s="14"/>
      <c r="GU357" s="14"/>
      <c r="GV357" s="14"/>
      <c r="GW357" s="14"/>
      <c r="GX357" s="14"/>
      <c r="GY357" s="14"/>
      <c r="GZ357" s="14"/>
      <c r="HA357" s="14"/>
      <c r="HB357" s="14"/>
      <c r="HC357" s="14"/>
      <c r="HD357" s="14"/>
      <c r="HE357" s="14"/>
      <c r="HF357" s="14"/>
      <c r="HG357" s="14"/>
      <c r="HH357" s="14"/>
      <c r="HI357" s="14"/>
      <c r="HJ357" s="14"/>
      <c r="HK357" s="14"/>
      <c r="HL357" s="14"/>
      <c r="HM357" s="14"/>
      <c r="HN357" s="14"/>
      <c r="HO357" s="14"/>
      <c r="HP357" s="14"/>
      <c r="HQ357" s="14"/>
      <c r="HR357" s="14"/>
      <c r="HS357" s="14"/>
      <c r="HT357" s="14"/>
      <c r="HU357" s="14"/>
      <c r="HV357" s="14"/>
      <c r="HW357" s="14"/>
      <c r="HX357" s="14"/>
      <c r="HY357" s="14"/>
      <c r="HZ357" s="14"/>
      <c r="IA357" s="14"/>
      <c r="IB357" s="14"/>
      <c r="IC357" s="14"/>
      <c r="ID357" s="14"/>
      <c r="IE357" s="14"/>
      <c r="IF357" s="14"/>
      <c r="IG357" s="14"/>
      <c r="IH357" s="14"/>
      <c r="II357" s="14"/>
      <c r="IJ357" s="14"/>
      <c r="IK357" s="14"/>
      <c r="IL357" s="14"/>
      <c r="IM357" s="14"/>
      <c r="IN357" s="14"/>
      <c r="IO357" s="14"/>
      <c r="IP357" s="14"/>
      <c r="IQ357" s="14"/>
      <c r="IR357" s="14"/>
      <c r="IS357" s="14"/>
      <c r="IT357" s="14"/>
      <c r="IU357" s="14"/>
      <c r="IV357" s="14"/>
    </row>
    <row r="358" spans="1:256" ht="56.25" outlineLevel="4">
      <c r="A358" s="3" t="s">
        <v>127</v>
      </c>
      <c r="B358" s="32" t="s">
        <v>285</v>
      </c>
      <c r="C358" s="32" t="s">
        <v>302</v>
      </c>
      <c r="D358" s="32" t="s">
        <v>271</v>
      </c>
      <c r="E358" s="5" t="s">
        <v>151</v>
      </c>
      <c r="F358" s="5"/>
      <c r="G358" s="6">
        <f t="shared" ref="G358" si="5">G359</f>
        <v>165000</v>
      </c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  <c r="FT358" s="14"/>
      <c r="FU358" s="14"/>
      <c r="FV358" s="14"/>
      <c r="FW358" s="14"/>
      <c r="FX358" s="14"/>
      <c r="FY358" s="14"/>
      <c r="FZ358" s="14"/>
      <c r="GA358" s="14"/>
      <c r="GB358" s="14"/>
      <c r="GC358" s="14"/>
      <c r="GD358" s="14"/>
      <c r="GE358" s="14"/>
      <c r="GF358" s="14"/>
      <c r="GG358" s="14"/>
      <c r="GH358" s="14"/>
      <c r="GI358" s="14"/>
      <c r="GJ358" s="14"/>
      <c r="GK358" s="14"/>
      <c r="GL358" s="14"/>
      <c r="GM358" s="14"/>
      <c r="GN358" s="14"/>
      <c r="GO358" s="14"/>
      <c r="GP358" s="14"/>
      <c r="GQ358" s="14"/>
      <c r="GR358" s="14"/>
      <c r="GS358" s="14"/>
      <c r="GT358" s="14"/>
      <c r="GU358" s="14"/>
      <c r="GV358" s="14"/>
      <c r="GW358" s="14"/>
      <c r="GX358" s="14"/>
      <c r="GY358" s="14"/>
      <c r="GZ358" s="14"/>
      <c r="HA358" s="14"/>
      <c r="HB358" s="14"/>
      <c r="HC358" s="14"/>
      <c r="HD358" s="14"/>
      <c r="HE358" s="14"/>
      <c r="HF358" s="14"/>
      <c r="HG358" s="14"/>
      <c r="HH358" s="14"/>
      <c r="HI358" s="14"/>
      <c r="HJ358" s="14"/>
      <c r="HK358" s="14"/>
      <c r="HL358" s="14"/>
      <c r="HM358" s="14"/>
      <c r="HN358" s="14"/>
      <c r="HO358" s="14"/>
      <c r="HP358" s="14"/>
      <c r="HQ358" s="14"/>
      <c r="HR358" s="14"/>
      <c r="HS358" s="14"/>
      <c r="HT358" s="14"/>
      <c r="HU358" s="14"/>
      <c r="HV358" s="14"/>
      <c r="HW358" s="14"/>
      <c r="HX358" s="14"/>
      <c r="HY358" s="14"/>
      <c r="HZ358" s="14"/>
      <c r="IA358" s="14"/>
      <c r="IB358" s="14"/>
      <c r="IC358" s="14"/>
      <c r="ID358" s="14"/>
      <c r="IE358" s="14"/>
      <c r="IF358" s="14"/>
      <c r="IG358" s="14"/>
      <c r="IH358" s="14"/>
      <c r="II358" s="14"/>
      <c r="IJ358" s="14"/>
      <c r="IK358" s="14"/>
      <c r="IL358" s="14"/>
      <c r="IM358" s="14"/>
      <c r="IN358" s="14"/>
      <c r="IO358" s="14"/>
      <c r="IP358" s="14"/>
      <c r="IQ358" s="14"/>
      <c r="IR358" s="14"/>
      <c r="IS358" s="14"/>
      <c r="IT358" s="14"/>
      <c r="IU358" s="14"/>
      <c r="IV358" s="14"/>
    </row>
    <row r="359" spans="1:256" ht="25.5" outlineLevel="7">
      <c r="A359" s="1" t="s">
        <v>86</v>
      </c>
      <c r="B359" s="7" t="s">
        <v>285</v>
      </c>
      <c r="C359" s="7" t="s">
        <v>302</v>
      </c>
      <c r="D359" s="7" t="s">
        <v>271</v>
      </c>
      <c r="E359" s="7" t="s">
        <v>151</v>
      </c>
      <c r="F359" s="7" t="s">
        <v>85</v>
      </c>
      <c r="G359" s="2">
        <v>165000</v>
      </c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  <c r="GK359" s="14"/>
      <c r="GL359" s="14"/>
      <c r="GM359" s="14"/>
      <c r="GN359" s="14"/>
      <c r="GO359" s="14"/>
      <c r="GP359" s="14"/>
      <c r="GQ359" s="14"/>
      <c r="GR359" s="14"/>
      <c r="GS359" s="14"/>
      <c r="GT359" s="14"/>
      <c r="GU359" s="14"/>
      <c r="GV359" s="14"/>
      <c r="GW359" s="14"/>
      <c r="GX359" s="14"/>
      <c r="GY359" s="14"/>
      <c r="GZ359" s="14"/>
      <c r="HA359" s="14"/>
      <c r="HB359" s="14"/>
      <c r="HC359" s="14"/>
      <c r="HD359" s="14"/>
      <c r="HE359" s="14"/>
      <c r="HF359" s="14"/>
      <c r="HG359" s="14"/>
      <c r="HH359" s="14"/>
      <c r="HI359" s="14"/>
      <c r="HJ359" s="14"/>
      <c r="HK359" s="14"/>
      <c r="HL359" s="14"/>
      <c r="HM359" s="14"/>
      <c r="HN359" s="14"/>
      <c r="HO359" s="14"/>
      <c r="HP359" s="14"/>
      <c r="HQ359" s="14"/>
      <c r="HR359" s="14"/>
      <c r="HS359" s="14"/>
      <c r="HT359" s="14"/>
      <c r="HU359" s="14"/>
      <c r="HV359" s="14"/>
      <c r="HW359" s="14"/>
      <c r="HX359" s="14"/>
      <c r="HY359" s="14"/>
      <c r="HZ359" s="14"/>
      <c r="IA359" s="14"/>
      <c r="IB359" s="14"/>
      <c r="IC359" s="14"/>
      <c r="ID359" s="14"/>
      <c r="IE359" s="14"/>
      <c r="IF359" s="14"/>
      <c r="IG359" s="14"/>
      <c r="IH359" s="14"/>
      <c r="II359" s="14"/>
      <c r="IJ359" s="14"/>
      <c r="IK359" s="14"/>
      <c r="IL359" s="14"/>
      <c r="IM359" s="14"/>
      <c r="IN359" s="14"/>
      <c r="IO359" s="14"/>
      <c r="IP359" s="14"/>
      <c r="IQ359" s="14"/>
      <c r="IR359" s="14"/>
      <c r="IS359" s="14"/>
      <c r="IT359" s="14"/>
      <c r="IU359" s="14"/>
      <c r="IV359" s="14"/>
    </row>
    <row r="360" spans="1:256" ht="25.5" outlineLevel="7">
      <c r="A360" s="4" t="s">
        <v>281</v>
      </c>
      <c r="B360" s="5" t="s">
        <v>267</v>
      </c>
      <c r="C360" s="5"/>
      <c r="D360" s="5"/>
      <c r="E360" s="5"/>
      <c r="F360" s="5"/>
      <c r="G360" s="6">
        <f>G361+G428</f>
        <v>234205350</v>
      </c>
    </row>
    <row r="361" spans="1:256" outlineLevel="4">
      <c r="A361" s="24" t="s">
        <v>266</v>
      </c>
      <c r="B361" s="5" t="s">
        <v>267</v>
      </c>
      <c r="C361" s="5" t="s">
        <v>268</v>
      </c>
      <c r="D361" s="5" t="s">
        <v>269</v>
      </c>
      <c r="E361" s="5"/>
      <c r="F361" s="5"/>
      <c r="G361" s="6">
        <f>G362+G373+G390+G407+G397</f>
        <v>232910250</v>
      </c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  <c r="GH361" s="14"/>
      <c r="GI361" s="14"/>
      <c r="GJ361" s="14"/>
      <c r="GK361" s="14"/>
      <c r="GL361" s="14"/>
      <c r="GM361" s="14"/>
      <c r="GN361" s="14"/>
      <c r="GO361" s="14"/>
      <c r="GP361" s="14"/>
      <c r="GQ361" s="14"/>
      <c r="GR361" s="14"/>
      <c r="GS361" s="14"/>
      <c r="GT361" s="14"/>
      <c r="GU361" s="14"/>
      <c r="GV361" s="14"/>
      <c r="GW361" s="14"/>
      <c r="GX361" s="14"/>
      <c r="GY361" s="14"/>
      <c r="GZ361" s="14"/>
      <c r="HA361" s="14"/>
      <c r="HB361" s="14"/>
      <c r="HC361" s="14"/>
      <c r="HD361" s="14"/>
      <c r="HE361" s="14"/>
      <c r="HF361" s="14"/>
      <c r="HG361" s="14"/>
      <c r="HH361" s="14"/>
      <c r="HI361" s="14"/>
      <c r="HJ361" s="14"/>
      <c r="HK361" s="14"/>
      <c r="HL361" s="14"/>
      <c r="HM361" s="14"/>
      <c r="HN361" s="14"/>
      <c r="HO361" s="14"/>
      <c r="HP361" s="14"/>
      <c r="HQ361" s="14"/>
      <c r="HR361" s="14"/>
      <c r="HS361" s="14"/>
      <c r="HT361" s="14"/>
      <c r="HU361" s="14"/>
      <c r="HV361" s="14"/>
      <c r="HW361" s="14"/>
      <c r="HX361" s="14"/>
      <c r="HY361" s="14"/>
      <c r="HZ361" s="14"/>
      <c r="IA361" s="14"/>
      <c r="IB361" s="14"/>
      <c r="IC361" s="14"/>
      <c r="ID361" s="14"/>
      <c r="IE361" s="14"/>
      <c r="IF361" s="14"/>
      <c r="IG361" s="14"/>
      <c r="IH361" s="14"/>
      <c r="II361" s="14"/>
      <c r="IJ361" s="14"/>
      <c r="IK361" s="14"/>
      <c r="IL361" s="14"/>
      <c r="IM361" s="14"/>
      <c r="IN361" s="14"/>
      <c r="IO361" s="14"/>
      <c r="IP361" s="14"/>
      <c r="IQ361" s="14"/>
      <c r="IR361" s="14"/>
      <c r="IS361" s="14"/>
      <c r="IT361" s="14"/>
      <c r="IU361" s="14"/>
      <c r="IV361" s="14"/>
    </row>
    <row r="362" spans="1:256" outlineLevel="4">
      <c r="A362" s="15" t="s">
        <v>270</v>
      </c>
      <c r="B362" s="5" t="s">
        <v>267</v>
      </c>
      <c r="C362" s="5" t="s">
        <v>268</v>
      </c>
      <c r="D362" s="5" t="s">
        <v>271</v>
      </c>
      <c r="E362" s="5"/>
      <c r="F362" s="5"/>
      <c r="G362" s="6">
        <f>G363</f>
        <v>52242300</v>
      </c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  <c r="GB362" s="14"/>
      <c r="GC362" s="14"/>
      <c r="GD362" s="14"/>
      <c r="GE362" s="14"/>
      <c r="GF362" s="14"/>
      <c r="GG362" s="14"/>
      <c r="GH362" s="14"/>
      <c r="GI362" s="14"/>
      <c r="GJ362" s="14"/>
      <c r="GK362" s="14"/>
      <c r="GL362" s="14"/>
      <c r="GM362" s="14"/>
      <c r="GN362" s="14"/>
      <c r="GO362" s="14"/>
      <c r="GP362" s="14"/>
      <c r="GQ362" s="14"/>
      <c r="GR362" s="14"/>
      <c r="GS362" s="14"/>
      <c r="GT362" s="14"/>
      <c r="GU362" s="14"/>
      <c r="GV362" s="14"/>
      <c r="GW362" s="14"/>
      <c r="GX362" s="14"/>
      <c r="GY362" s="14"/>
      <c r="GZ362" s="14"/>
      <c r="HA362" s="14"/>
      <c r="HB362" s="14"/>
      <c r="HC362" s="14"/>
      <c r="HD362" s="14"/>
      <c r="HE362" s="14"/>
      <c r="HF362" s="14"/>
      <c r="HG362" s="14"/>
      <c r="HH362" s="14"/>
      <c r="HI362" s="14"/>
      <c r="HJ362" s="14"/>
      <c r="HK362" s="14"/>
      <c r="HL362" s="14"/>
      <c r="HM362" s="14"/>
      <c r="HN362" s="14"/>
      <c r="HO362" s="14"/>
      <c r="HP362" s="14"/>
      <c r="HQ362" s="14"/>
      <c r="HR362" s="14"/>
      <c r="HS362" s="14"/>
      <c r="HT362" s="14"/>
      <c r="HU362" s="14"/>
      <c r="HV362" s="14"/>
      <c r="HW362" s="14"/>
      <c r="HX362" s="14"/>
      <c r="HY362" s="14"/>
      <c r="HZ362" s="14"/>
      <c r="IA362" s="14"/>
      <c r="IB362" s="14"/>
      <c r="IC362" s="14"/>
      <c r="ID362" s="14"/>
      <c r="IE362" s="14"/>
      <c r="IF362" s="14"/>
      <c r="IG362" s="14"/>
      <c r="IH362" s="14"/>
      <c r="II362" s="14"/>
      <c r="IJ362" s="14"/>
      <c r="IK362" s="14"/>
      <c r="IL362" s="14"/>
      <c r="IM362" s="14"/>
      <c r="IN362" s="14"/>
      <c r="IO362" s="14"/>
      <c r="IP362" s="14"/>
      <c r="IQ362" s="14"/>
      <c r="IR362" s="14"/>
      <c r="IS362" s="14"/>
      <c r="IT362" s="14"/>
      <c r="IU362" s="14"/>
      <c r="IV362" s="14"/>
    </row>
    <row r="363" spans="1:256" ht="25.5" outlineLevel="7">
      <c r="A363" s="15" t="s">
        <v>126</v>
      </c>
      <c r="B363" s="5" t="s">
        <v>267</v>
      </c>
      <c r="C363" s="5" t="s">
        <v>268</v>
      </c>
      <c r="D363" s="5" t="s">
        <v>271</v>
      </c>
      <c r="E363" s="5" t="s">
        <v>2</v>
      </c>
      <c r="F363" s="5"/>
      <c r="G363" s="6">
        <f>G364</f>
        <v>52242300</v>
      </c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  <c r="GB363" s="14"/>
      <c r="GC363" s="14"/>
      <c r="GD363" s="14"/>
      <c r="GE363" s="14"/>
      <c r="GF363" s="14"/>
      <c r="GG363" s="14"/>
      <c r="GH363" s="14"/>
      <c r="GI363" s="14"/>
      <c r="GJ363" s="14"/>
      <c r="GK363" s="14"/>
      <c r="GL363" s="14"/>
      <c r="GM363" s="14"/>
      <c r="GN363" s="14"/>
      <c r="GO363" s="14"/>
      <c r="GP363" s="14"/>
      <c r="GQ363" s="14"/>
      <c r="GR363" s="14"/>
      <c r="GS363" s="14"/>
      <c r="GT363" s="14"/>
      <c r="GU363" s="14"/>
      <c r="GV363" s="14"/>
      <c r="GW363" s="14"/>
      <c r="GX363" s="14"/>
      <c r="GY363" s="14"/>
      <c r="GZ363" s="14"/>
      <c r="HA363" s="14"/>
      <c r="HB363" s="14"/>
      <c r="HC363" s="14"/>
      <c r="HD363" s="14"/>
      <c r="HE363" s="14"/>
      <c r="HF363" s="14"/>
      <c r="HG363" s="14"/>
      <c r="HH363" s="14"/>
      <c r="HI363" s="14"/>
      <c r="HJ363" s="14"/>
      <c r="HK363" s="14"/>
      <c r="HL363" s="14"/>
      <c r="HM363" s="14"/>
      <c r="HN363" s="14"/>
      <c r="HO363" s="14"/>
      <c r="HP363" s="14"/>
      <c r="HQ363" s="14"/>
      <c r="HR363" s="14"/>
      <c r="HS363" s="14"/>
      <c r="HT363" s="14"/>
      <c r="HU363" s="14"/>
      <c r="HV363" s="14"/>
      <c r="HW363" s="14"/>
      <c r="HX363" s="14"/>
      <c r="HY363" s="14"/>
      <c r="HZ363" s="14"/>
      <c r="IA363" s="14"/>
      <c r="IB363" s="14"/>
      <c r="IC363" s="14"/>
      <c r="ID363" s="14"/>
      <c r="IE363" s="14"/>
      <c r="IF363" s="14"/>
      <c r="IG363" s="14"/>
      <c r="IH363" s="14"/>
      <c r="II363" s="14"/>
      <c r="IJ363" s="14"/>
      <c r="IK363" s="14"/>
      <c r="IL363" s="14"/>
      <c r="IM363" s="14"/>
      <c r="IN363" s="14"/>
      <c r="IO363" s="14"/>
      <c r="IP363" s="14"/>
      <c r="IQ363" s="14"/>
      <c r="IR363" s="14"/>
      <c r="IS363" s="14"/>
      <c r="IT363" s="14"/>
      <c r="IU363" s="14"/>
      <c r="IV363" s="14"/>
    </row>
    <row r="364" spans="1:256" outlineLevel="7">
      <c r="A364" s="4" t="s">
        <v>4</v>
      </c>
      <c r="B364" s="5" t="s">
        <v>267</v>
      </c>
      <c r="C364" s="5" t="s">
        <v>268</v>
      </c>
      <c r="D364" s="5" t="s">
        <v>271</v>
      </c>
      <c r="E364" s="5" t="s">
        <v>3</v>
      </c>
      <c r="F364" s="5"/>
      <c r="G364" s="6">
        <f>G365+G369</f>
        <v>52242300</v>
      </c>
    </row>
    <row r="365" spans="1:256" ht="38.25" outlineLevel="7">
      <c r="A365" s="4" t="s">
        <v>98</v>
      </c>
      <c r="B365" s="5" t="s">
        <v>267</v>
      </c>
      <c r="C365" s="5" t="s">
        <v>268</v>
      </c>
      <c r="D365" s="5" t="s">
        <v>271</v>
      </c>
      <c r="E365" s="5" t="s">
        <v>5</v>
      </c>
      <c r="F365" s="5"/>
      <c r="G365" s="6">
        <f>G366</f>
        <v>41546300</v>
      </c>
    </row>
    <row r="366" spans="1:256" ht="38.25" outlineLevel="7">
      <c r="A366" s="4" t="s">
        <v>117</v>
      </c>
      <c r="B366" s="5" t="s">
        <v>267</v>
      </c>
      <c r="C366" s="5" t="s">
        <v>268</v>
      </c>
      <c r="D366" s="5" t="s">
        <v>271</v>
      </c>
      <c r="E366" s="5" t="s">
        <v>6</v>
      </c>
      <c r="F366" s="5"/>
      <c r="G366" s="6">
        <f>G367+G368</f>
        <v>41546300</v>
      </c>
    </row>
    <row r="367" spans="1:256" ht="51" outlineLevel="3">
      <c r="A367" s="1" t="s">
        <v>84</v>
      </c>
      <c r="B367" s="7" t="s">
        <v>267</v>
      </c>
      <c r="C367" s="7" t="s">
        <v>268</v>
      </c>
      <c r="D367" s="7" t="s">
        <v>271</v>
      </c>
      <c r="E367" s="7" t="s">
        <v>6</v>
      </c>
      <c r="F367" s="7" t="s">
        <v>83</v>
      </c>
      <c r="G367" s="2">
        <v>41393300</v>
      </c>
    </row>
    <row r="368" spans="1:256" ht="25.5" outlineLevel="4">
      <c r="A368" s="1" t="s">
        <v>86</v>
      </c>
      <c r="B368" s="7" t="s">
        <v>267</v>
      </c>
      <c r="C368" s="7" t="s">
        <v>268</v>
      </c>
      <c r="D368" s="7" t="s">
        <v>271</v>
      </c>
      <c r="E368" s="7" t="s">
        <v>6</v>
      </c>
      <c r="F368" s="7" t="s">
        <v>85</v>
      </c>
      <c r="G368" s="2">
        <v>153000</v>
      </c>
    </row>
    <row r="369" spans="1:256" ht="25.5" outlineLevel="5">
      <c r="A369" s="4" t="s">
        <v>99</v>
      </c>
      <c r="B369" s="5" t="s">
        <v>267</v>
      </c>
      <c r="C369" s="5" t="s">
        <v>268</v>
      </c>
      <c r="D369" s="5" t="s">
        <v>271</v>
      </c>
      <c r="E369" s="5" t="s">
        <v>7</v>
      </c>
      <c r="F369" s="5"/>
      <c r="G369" s="6">
        <f>SUM(G370:G372)</f>
        <v>10696000</v>
      </c>
    </row>
    <row r="370" spans="1:256" ht="51" outlineLevel="7">
      <c r="A370" s="1" t="s">
        <v>84</v>
      </c>
      <c r="B370" s="7" t="s">
        <v>267</v>
      </c>
      <c r="C370" s="7" t="s">
        <v>268</v>
      </c>
      <c r="D370" s="7" t="s">
        <v>271</v>
      </c>
      <c r="E370" s="7" t="s">
        <v>7</v>
      </c>
      <c r="F370" s="7" t="s">
        <v>83</v>
      </c>
      <c r="G370" s="2">
        <v>1553000</v>
      </c>
    </row>
    <row r="371" spans="1:256" ht="25.5" outlineLevel="7">
      <c r="A371" s="1" t="s">
        <v>86</v>
      </c>
      <c r="B371" s="7" t="s">
        <v>267</v>
      </c>
      <c r="C371" s="7" t="s">
        <v>268</v>
      </c>
      <c r="D371" s="7" t="s">
        <v>271</v>
      </c>
      <c r="E371" s="7" t="s">
        <v>7</v>
      </c>
      <c r="F371" s="7" t="s">
        <v>85</v>
      </c>
      <c r="G371" s="2">
        <v>8962000</v>
      </c>
    </row>
    <row r="372" spans="1:256" outlineLevel="4">
      <c r="A372" s="1" t="s">
        <v>93</v>
      </c>
      <c r="B372" s="7" t="s">
        <v>267</v>
      </c>
      <c r="C372" s="7" t="s">
        <v>268</v>
      </c>
      <c r="D372" s="7" t="s">
        <v>271</v>
      </c>
      <c r="E372" s="7" t="s">
        <v>7</v>
      </c>
      <c r="F372" s="7" t="s">
        <v>92</v>
      </c>
      <c r="G372" s="2">
        <v>181000</v>
      </c>
    </row>
    <row r="373" spans="1:256" ht="13.5" outlineLevel="4">
      <c r="A373" s="9" t="s">
        <v>272</v>
      </c>
      <c r="B373" s="10" t="s">
        <v>267</v>
      </c>
      <c r="C373" s="10" t="s">
        <v>268</v>
      </c>
      <c r="D373" s="10" t="s">
        <v>276</v>
      </c>
      <c r="E373" s="10"/>
      <c r="F373" s="10"/>
      <c r="G373" s="11">
        <f>G374</f>
        <v>144469950</v>
      </c>
    </row>
    <row r="374" spans="1:256" ht="25.5" outlineLevel="4">
      <c r="A374" s="15" t="s">
        <v>126</v>
      </c>
      <c r="B374" s="5" t="s">
        <v>267</v>
      </c>
      <c r="C374" s="5" t="s">
        <v>268</v>
      </c>
      <c r="D374" s="5" t="s">
        <v>276</v>
      </c>
      <c r="E374" s="5" t="s">
        <v>2</v>
      </c>
      <c r="F374" s="5"/>
      <c r="G374" s="6">
        <f>G375</f>
        <v>144469950</v>
      </c>
    </row>
    <row r="375" spans="1:256" outlineLevel="4">
      <c r="A375" s="4" t="s">
        <v>9</v>
      </c>
      <c r="B375" s="5" t="s">
        <v>267</v>
      </c>
      <c r="C375" s="5" t="s">
        <v>268</v>
      </c>
      <c r="D375" s="5" t="s">
        <v>276</v>
      </c>
      <c r="E375" s="5" t="s">
        <v>8</v>
      </c>
      <c r="F375" s="5"/>
      <c r="G375" s="6">
        <f>G376+G380+G386+G388</f>
        <v>144469950</v>
      </c>
    </row>
    <row r="376" spans="1:256" ht="38.25" outlineLevel="4">
      <c r="A376" s="4" t="s">
        <v>97</v>
      </c>
      <c r="B376" s="5" t="s">
        <v>267</v>
      </c>
      <c r="C376" s="5" t="s">
        <v>268</v>
      </c>
      <c r="D376" s="5" t="s">
        <v>276</v>
      </c>
      <c r="E376" s="5" t="s">
        <v>10</v>
      </c>
      <c r="F376" s="5"/>
      <c r="G376" s="6">
        <f>G377</f>
        <v>115897800</v>
      </c>
    </row>
    <row r="377" spans="1:256" ht="76.5" outlineLevel="7">
      <c r="A377" s="12" t="s">
        <v>12</v>
      </c>
      <c r="B377" s="16" t="s">
        <v>267</v>
      </c>
      <c r="C377" s="16" t="s">
        <v>268</v>
      </c>
      <c r="D377" s="16" t="s">
        <v>276</v>
      </c>
      <c r="E377" s="5" t="s">
        <v>11</v>
      </c>
      <c r="F377" s="5"/>
      <c r="G377" s="6">
        <f>SUM(G378:G379)</f>
        <v>115897800</v>
      </c>
    </row>
    <row r="378" spans="1:256" ht="51" outlineLevel="4">
      <c r="A378" s="1" t="s">
        <v>84</v>
      </c>
      <c r="B378" s="7" t="s">
        <v>267</v>
      </c>
      <c r="C378" s="7" t="s">
        <v>268</v>
      </c>
      <c r="D378" s="7" t="s">
        <v>276</v>
      </c>
      <c r="E378" s="7" t="s">
        <v>11</v>
      </c>
      <c r="F378" s="7" t="s">
        <v>83</v>
      </c>
      <c r="G378" s="2">
        <v>114306800</v>
      </c>
    </row>
    <row r="379" spans="1:256" ht="25.5" outlineLevel="7">
      <c r="A379" s="1" t="s">
        <v>86</v>
      </c>
      <c r="B379" s="7" t="s">
        <v>267</v>
      </c>
      <c r="C379" s="7" t="s">
        <v>268</v>
      </c>
      <c r="D379" s="7" t="s">
        <v>276</v>
      </c>
      <c r="E379" s="7" t="s">
        <v>11</v>
      </c>
      <c r="F379" s="7" t="s">
        <v>85</v>
      </c>
      <c r="G379" s="2">
        <v>1591000</v>
      </c>
    </row>
    <row r="380" spans="1:256" ht="38.25" outlineLevel="3">
      <c r="A380" s="4" t="s">
        <v>100</v>
      </c>
      <c r="B380" s="5" t="s">
        <v>267</v>
      </c>
      <c r="C380" s="5" t="s">
        <v>268</v>
      </c>
      <c r="D380" s="5" t="s">
        <v>276</v>
      </c>
      <c r="E380" s="5" t="s">
        <v>15</v>
      </c>
      <c r="F380" s="5"/>
      <c r="G380" s="6">
        <f>G381</f>
        <v>28239000</v>
      </c>
    </row>
    <row r="381" spans="1:256" ht="38.25" outlineLevel="4">
      <c r="A381" s="4" t="s">
        <v>100</v>
      </c>
      <c r="B381" s="5" t="s">
        <v>267</v>
      </c>
      <c r="C381" s="5" t="s">
        <v>268</v>
      </c>
      <c r="D381" s="5" t="s">
        <v>276</v>
      </c>
      <c r="E381" s="5" t="s">
        <v>15</v>
      </c>
      <c r="F381" s="5"/>
      <c r="G381" s="6">
        <f>SUM(G382:G385)</f>
        <v>28239000</v>
      </c>
    </row>
    <row r="382" spans="1:256" ht="51" outlineLevel="7">
      <c r="A382" s="1" t="s">
        <v>84</v>
      </c>
      <c r="B382" s="7" t="s">
        <v>267</v>
      </c>
      <c r="C382" s="7" t="s">
        <v>268</v>
      </c>
      <c r="D382" s="7" t="s">
        <v>276</v>
      </c>
      <c r="E382" s="7" t="s">
        <v>15</v>
      </c>
      <c r="F382" s="7" t="s">
        <v>83</v>
      </c>
      <c r="G382" s="2">
        <f>9200000-1000</f>
        <v>9199000</v>
      </c>
    </row>
    <row r="383" spans="1:256" s="18" customFormat="1" ht="25.5" outlineLevel="7">
      <c r="A383" s="1" t="s">
        <v>86</v>
      </c>
      <c r="B383" s="7" t="s">
        <v>267</v>
      </c>
      <c r="C383" s="7" t="s">
        <v>268</v>
      </c>
      <c r="D383" s="7" t="s">
        <v>276</v>
      </c>
      <c r="E383" s="7" t="s">
        <v>15</v>
      </c>
      <c r="F383" s="7" t="s">
        <v>85</v>
      </c>
      <c r="G383" s="2">
        <f>18322000</f>
        <v>18322000</v>
      </c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  <c r="GS383" s="8"/>
      <c r="GT383" s="8"/>
      <c r="GU383" s="8"/>
      <c r="GV383" s="8"/>
      <c r="GW383" s="8"/>
      <c r="GX383" s="8"/>
      <c r="GY383" s="8"/>
      <c r="GZ383" s="8"/>
      <c r="HA383" s="8"/>
      <c r="HB383" s="8"/>
      <c r="HC383" s="8"/>
      <c r="HD383" s="8"/>
      <c r="HE383" s="8"/>
      <c r="HF383" s="8"/>
      <c r="HG383" s="8"/>
      <c r="HH383" s="8"/>
      <c r="HI383" s="8"/>
      <c r="HJ383" s="8"/>
      <c r="HK383" s="8"/>
      <c r="HL383" s="8"/>
      <c r="HM383" s="8"/>
      <c r="HN383" s="8"/>
      <c r="HO383" s="8"/>
      <c r="HP383" s="8"/>
      <c r="HQ383" s="8"/>
      <c r="HR383" s="8"/>
      <c r="HS383" s="8"/>
      <c r="HT383" s="8"/>
      <c r="HU383" s="8"/>
      <c r="HV383" s="8"/>
      <c r="HW383" s="8"/>
      <c r="HX383" s="8"/>
      <c r="HY383" s="8"/>
      <c r="HZ383" s="8"/>
      <c r="IA383" s="8"/>
      <c r="IB383" s="8"/>
      <c r="IC383" s="8"/>
      <c r="ID383" s="8"/>
      <c r="IE383" s="8"/>
      <c r="IF383" s="8"/>
      <c r="IG383" s="8"/>
      <c r="IH383" s="8"/>
      <c r="II383" s="8"/>
      <c r="IJ383" s="8"/>
      <c r="IK383" s="8"/>
      <c r="IL383" s="8"/>
      <c r="IM383" s="8"/>
      <c r="IN383" s="8"/>
      <c r="IO383" s="8"/>
      <c r="IP383" s="8"/>
      <c r="IQ383" s="8"/>
      <c r="IR383" s="8"/>
      <c r="IS383" s="8"/>
      <c r="IT383" s="8"/>
      <c r="IU383" s="8"/>
      <c r="IV383" s="8"/>
    </row>
    <row r="384" spans="1:256" outlineLevel="7">
      <c r="A384" s="1" t="s">
        <v>88</v>
      </c>
      <c r="B384" s="7" t="s">
        <v>267</v>
      </c>
      <c r="C384" s="7" t="s">
        <v>268</v>
      </c>
      <c r="D384" s="7" t="s">
        <v>276</v>
      </c>
      <c r="E384" s="7" t="s">
        <v>15</v>
      </c>
      <c r="F384" s="7" t="s">
        <v>87</v>
      </c>
      <c r="G384" s="2">
        <f>358000</f>
        <v>358000</v>
      </c>
    </row>
    <row r="385" spans="1:256" outlineLevel="7">
      <c r="A385" s="1" t="s">
        <v>93</v>
      </c>
      <c r="B385" s="7" t="s">
        <v>267</v>
      </c>
      <c r="C385" s="7" t="s">
        <v>268</v>
      </c>
      <c r="D385" s="7" t="s">
        <v>276</v>
      </c>
      <c r="E385" s="7" t="s">
        <v>15</v>
      </c>
      <c r="F385" s="7" t="s">
        <v>92</v>
      </c>
      <c r="G385" s="2">
        <v>360000</v>
      </c>
    </row>
    <row r="386" spans="1:256" ht="25.5" outlineLevel="7">
      <c r="A386" s="4" t="s">
        <v>17</v>
      </c>
      <c r="B386" s="5" t="s">
        <v>267</v>
      </c>
      <c r="C386" s="5" t="s">
        <v>268</v>
      </c>
      <c r="D386" s="5" t="s">
        <v>276</v>
      </c>
      <c r="E386" s="5" t="s">
        <v>16</v>
      </c>
      <c r="F386" s="5"/>
      <c r="G386" s="6">
        <f>G387</f>
        <v>120000</v>
      </c>
    </row>
    <row r="387" spans="1:256" ht="25.5" outlineLevel="3">
      <c r="A387" s="1" t="s">
        <v>86</v>
      </c>
      <c r="B387" s="7" t="s">
        <v>267</v>
      </c>
      <c r="C387" s="7" t="s">
        <v>268</v>
      </c>
      <c r="D387" s="7" t="s">
        <v>276</v>
      </c>
      <c r="E387" s="7" t="s">
        <v>16</v>
      </c>
      <c r="F387" s="7" t="s">
        <v>85</v>
      </c>
      <c r="G387" s="2">
        <v>120000</v>
      </c>
    </row>
    <row r="388" spans="1:256" ht="51" outlineLevel="4">
      <c r="A388" s="4" t="s">
        <v>264</v>
      </c>
      <c r="B388" s="5" t="s">
        <v>267</v>
      </c>
      <c r="C388" s="5" t="s">
        <v>268</v>
      </c>
      <c r="D388" s="5" t="s">
        <v>276</v>
      </c>
      <c r="E388" s="5" t="s">
        <v>265</v>
      </c>
      <c r="F388" s="5"/>
      <c r="G388" s="6">
        <f>G389</f>
        <v>213150</v>
      </c>
    </row>
    <row r="389" spans="1:256" ht="25.5" outlineLevel="7">
      <c r="A389" s="1" t="s">
        <v>86</v>
      </c>
      <c r="B389" s="7" t="s">
        <v>267</v>
      </c>
      <c r="C389" s="7" t="s">
        <v>268</v>
      </c>
      <c r="D389" s="7" t="s">
        <v>276</v>
      </c>
      <c r="E389" s="7" t="s">
        <v>265</v>
      </c>
      <c r="F389" s="7" t="s">
        <v>85</v>
      </c>
      <c r="G389" s="2">
        <v>213150</v>
      </c>
    </row>
    <row r="390" spans="1:256" s="18" customFormat="1" ht="13.5" outlineLevel="7">
      <c r="A390" s="9" t="s">
        <v>273</v>
      </c>
      <c r="B390" s="10" t="s">
        <v>267</v>
      </c>
      <c r="C390" s="10" t="s">
        <v>268</v>
      </c>
      <c r="D390" s="10" t="s">
        <v>277</v>
      </c>
      <c r="E390" s="10"/>
      <c r="F390" s="10"/>
      <c r="G390" s="11">
        <f>G391</f>
        <v>11863000</v>
      </c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  <c r="ID390" s="8"/>
      <c r="IE390" s="8"/>
      <c r="IF390" s="8"/>
      <c r="IG390" s="8"/>
      <c r="IH390" s="8"/>
      <c r="II390" s="8"/>
      <c r="IJ390" s="8"/>
      <c r="IK390" s="8"/>
      <c r="IL390" s="8"/>
      <c r="IM390" s="8"/>
      <c r="IN390" s="8"/>
      <c r="IO390" s="8"/>
      <c r="IP390" s="8"/>
      <c r="IQ390" s="8"/>
      <c r="IR390" s="8"/>
      <c r="IS390" s="8"/>
      <c r="IT390" s="8"/>
      <c r="IU390" s="8"/>
      <c r="IV390" s="8"/>
    </row>
    <row r="391" spans="1:256" ht="25.5" outlineLevel="7">
      <c r="A391" s="15" t="s">
        <v>126</v>
      </c>
      <c r="B391" s="5" t="s">
        <v>267</v>
      </c>
      <c r="C391" s="5" t="s">
        <v>268</v>
      </c>
      <c r="D391" s="5" t="s">
        <v>277</v>
      </c>
      <c r="E391" s="5" t="s">
        <v>2</v>
      </c>
      <c r="F391" s="5"/>
      <c r="G391" s="6">
        <f>G392</f>
        <v>11863000</v>
      </c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/>
      <c r="DX391" s="18"/>
      <c r="DY391" s="18"/>
      <c r="DZ391" s="18"/>
      <c r="EA391" s="18"/>
      <c r="EB391" s="18"/>
      <c r="EC391" s="18"/>
      <c r="ED391" s="18"/>
      <c r="EE391" s="18"/>
      <c r="EF391" s="18"/>
      <c r="EG391" s="18"/>
      <c r="EH391" s="18"/>
      <c r="EI391" s="18"/>
      <c r="EJ391" s="18"/>
      <c r="EK391" s="18"/>
      <c r="EL391" s="18"/>
      <c r="EM391" s="18"/>
      <c r="EN391" s="18"/>
      <c r="EO391" s="18"/>
      <c r="EP391" s="18"/>
      <c r="EQ391" s="18"/>
      <c r="ER391" s="18"/>
      <c r="ES391" s="18"/>
      <c r="ET391" s="18"/>
      <c r="EU391" s="18"/>
      <c r="EV391" s="18"/>
      <c r="EW391" s="18"/>
      <c r="EX391" s="18"/>
      <c r="EY391" s="18"/>
      <c r="EZ391" s="18"/>
      <c r="FA391" s="18"/>
      <c r="FB391" s="18"/>
      <c r="FC391" s="18"/>
      <c r="FD391" s="18"/>
      <c r="FE391" s="18"/>
      <c r="FF391" s="18"/>
      <c r="FG391" s="18"/>
      <c r="FH391" s="18"/>
      <c r="FI391" s="18"/>
      <c r="FJ391" s="18"/>
      <c r="FK391" s="18"/>
      <c r="FL391" s="18"/>
      <c r="FM391" s="18"/>
      <c r="FN391" s="18"/>
      <c r="FO391" s="18"/>
      <c r="FP391" s="18"/>
      <c r="FQ391" s="18"/>
      <c r="FR391" s="18"/>
      <c r="FS391" s="18"/>
      <c r="FT391" s="18"/>
      <c r="FU391" s="18"/>
      <c r="FV391" s="18"/>
      <c r="FW391" s="18"/>
      <c r="FX391" s="18"/>
      <c r="FY391" s="18"/>
      <c r="FZ391" s="18"/>
      <c r="GA391" s="18"/>
      <c r="GB391" s="18"/>
      <c r="GC391" s="18"/>
      <c r="GD391" s="18"/>
      <c r="GE391" s="18"/>
      <c r="GF391" s="18"/>
      <c r="GG391" s="18"/>
      <c r="GH391" s="18"/>
      <c r="GI391" s="18"/>
      <c r="GJ391" s="18"/>
      <c r="GK391" s="18"/>
      <c r="GL391" s="18"/>
      <c r="GM391" s="18"/>
      <c r="GN391" s="18"/>
      <c r="GO391" s="18"/>
      <c r="GP391" s="18"/>
      <c r="GQ391" s="18"/>
      <c r="GR391" s="18"/>
      <c r="GS391" s="18"/>
      <c r="GT391" s="18"/>
      <c r="GU391" s="18"/>
      <c r="GV391" s="18"/>
      <c r="GW391" s="18"/>
      <c r="GX391" s="18"/>
      <c r="GY391" s="18"/>
      <c r="GZ391" s="18"/>
      <c r="HA391" s="18"/>
      <c r="HB391" s="18"/>
      <c r="HC391" s="18"/>
      <c r="HD391" s="18"/>
      <c r="HE391" s="18"/>
      <c r="HF391" s="18"/>
      <c r="HG391" s="18"/>
      <c r="HH391" s="18"/>
      <c r="HI391" s="18"/>
      <c r="HJ391" s="18"/>
      <c r="HK391" s="18"/>
      <c r="HL391" s="18"/>
      <c r="HM391" s="18"/>
      <c r="HN391" s="18"/>
      <c r="HO391" s="18"/>
      <c r="HP391" s="18"/>
      <c r="HQ391" s="18"/>
      <c r="HR391" s="18"/>
      <c r="HS391" s="18"/>
      <c r="HT391" s="18"/>
      <c r="HU391" s="18"/>
      <c r="HV391" s="18"/>
      <c r="HW391" s="18"/>
      <c r="HX391" s="18"/>
      <c r="HY391" s="18"/>
      <c r="HZ391" s="18"/>
      <c r="IA391" s="18"/>
      <c r="IB391" s="18"/>
      <c r="IC391" s="18"/>
      <c r="ID391" s="18"/>
      <c r="IE391" s="18"/>
      <c r="IF391" s="18"/>
      <c r="IG391" s="18"/>
      <c r="IH391" s="18"/>
      <c r="II391" s="18"/>
      <c r="IJ391" s="18"/>
      <c r="IK391" s="18"/>
      <c r="IL391" s="18"/>
      <c r="IM391" s="18"/>
      <c r="IN391" s="18"/>
      <c r="IO391" s="18"/>
      <c r="IP391" s="18"/>
      <c r="IQ391" s="18"/>
      <c r="IR391" s="18"/>
      <c r="IS391" s="18"/>
      <c r="IT391" s="18"/>
      <c r="IU391" s="18"/>
      <c r="IV391" s="18"/>
    </row>
    <row r="392" spans="1:256" outlineLevel="4">
      <c r="A392" s="4" t="s">
        <v>19</v>
      </c>
      <c r="B392" s="5" t="s">
        <v>267</v>
      </c>
      <c r="C392" s="5" t="s">
        <v>268</v>
      </c>
      <c r="D392" s="5" t="s">
        <v>277</v>
      </c>
      <c r="E392" s="5" t="s">
        <v>18</v>
      </c>
      <c r="F392" s="5"/>
      <c r="G392" s="6">
        <f>G393</f>
        <v>11863000</v>
      </c>
    </row>
    <row r="393" spans="1:256" ht="25.5" outlineLevel="7">
      <c r="A393" s="4" t="s">
        <v>101</v>
      </c>
      <c r="B393" s="5" t="s">
        <v>267</v>
      </c>
      <c r="C393" s="5" t="s">
        <v>268</v>
      </c>
      <c r="D393" s="5" t="s">
        <v>277</v>
      </c>
      <c r="E393" s="5" t="s">
        <v>20</v>
      </c>
      <c r="F393" s="5"/>
      <c r="G393" s="6">
        <f>SUM(G394:G396)</f>
        <v>11863000</v>
      </c>
    </row>
    <row r="394" spans="1:256" ht="51" outlineLevel="7">
      <c r="A394" s="1" t="s">
        <v>84</v>
      </c>
      <c r="B394" s="7" t="s">
        <v>267</v>
      </c>
      <c r="C394" s="7" t="s">
        <v>268</v>
      </c>
      <c r="D394" s="7" t="s">
        <v>277</v>
      </c>
      <c r="E394" s="7" t="s">
        <v>20</v>
      </c>
      <c r="F394" s="7" t="s">
        <v>83</v>
      </c>
      <c r="G394" s="2">
        <f>11180000-1000</f>
        <v>11179000</v>
      </c>
    </row>
    <row r="395" spans="1:256" ht="25.5" outlineLevel="4">
      <c r="A395" s="1" t="s">
        <v>86</v>
      </c>
      <c r="B395" s="7" t="s">
        <v>267</v>
      </c>
      <c r="C395" s="7" t="s">
        <v>268</v>
      </c>
      <c r="D395" s="7" t="s">
        <v>277</v>
      </c>
      <c r="E395" s="7" t="s">
        <v>20</v>
      </c>
      <c r="F395" s="7" t="s">
        <v>85</v>
      </c>
      <c r="G395" s="2">
        <v>668000</v>
      </c>
    </row>
    <row r="396" spans="1:256" outlineLevel="7">
      <c r="A396" s="1" t="s">
        <v>93</v>
      </c>
      <c r="B396" s="7" t="s">
        <v>267</v>
      </c>
      <c r="C396" s="7" t="s">
        <v>268</v>
      </c>
      <c r="D396" s="7" t="s">
        <v>277</v>
      </c>
      <c r="E396" s="7" t="s">
        <v>20</v>
      </c>
      <c r="F396" s="7" t="s">
        <v>92</v>
      </c>
      <c r="G396" s="2">
        <v>16000</v>
      </c>
    </row>
    <row r="397" spans="1:256" ht="13.5" outlineLevel="3">
      <c r="A397" s="9" t="s">
        <v>275</v>
      </c>
      <c r="B397" s="10" t="s">
        <v>267</v>
      </c>
      <c r="C397" s="10" t="s">
        <v>268</v>
      </c>
      <c r="D397" s="10" t="s">
        <v>268</v>
      </c>
      <c r="E397" s="10"/>
      <c r="F397" s="10"/>
      <c r="G397" s="11">
        <f>G398</f>
        <v>1827000</v>
      </c>
    </row>
    <row r="398" spans="1:256" ht="25.5" outlineLevel="4">
      <c r="A398" s="15" t="s">
        <v>126</v>
      </c>
      <c r="B398" s="5" t="s">
        <v>267</v>
      </c>
      <c r="C398" s="5" t="s">
        <v>268</v>
      </c>
      <c r="D398" s="5" t="s">
        <v>268</v>
      </c>
      <c r="E398" s="5" t="s">
        <v>2</v>
      </c>
      <c r="F398" s="5"/>
      <c r="G398" s="6">
        <f>G399</f>
        <v>1827000</v>
      </c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  <c r="DG398" s="18"/>
      <c r="DH398" s="18"/>
      <c r="DI398" s="18"/>
      <c r="DJ398" s="18"/>
      <c r="DK398" s="18"/>
      <c r="DL398" s="18"/>
      <c r="DM398" s="18"/>
      <c r="DN398" s="18"/>
      <c r="DO398" s="18"/>
      <c r="DP398" s="18"/>
      <c r="DQ398" s="18"/>
      <c r="DR398" s="18"/>
      <c r="DS398" s="18"/>
      <c r="DT398" s="18"/>
      <c r="DU398" s="18"/>
      <c r="DV398" s="18"/>
      <c r="DW398" s="18"/>
      <c r="DX398" s="18"/>
      <c r="DY398" s="18"/>
      <c r="DZ398" s="18"/>
      <c r="EA398" s="18"/>
      <c r="EB398" s="18"/>
      <c r="EC398" s="18"/>
      <c r="ED398" s="18"/>
      <c r="EE398" s="18"/>
      <c r="EF398" s="18"/>
      <c r="EG398" s="18"/>
      <c r="EH398" s="18"/>
      <c r="EI398" s="18"/>
      <c r="EJ398" s="18"/>
      <c r="EK398" s="18"/>
      <c r="EL398" s="18"/>
      <c r="EM398" s="18"/>
      <c r="EN398" s="18"/>
      <c r="EO398" s="18"/>
      <c r="EP398" s="18"/>
      <c r="EQ398" s="18"/>
      <c r="ER398" s="18"/>
      <c r="ES398" s="18"/>
      <c r="ET398" s="18"/>
      <c r="EU398" s="18"/>
      <c r="EV398" s="18"/>
      <c r="EW398" s="18"/>
      <c r="EX398" s="18"/>
      <c r="EY398" s="18"/>
      <c r="EZ398" s="18"/>
      <c r="FA398" s="18"/>
      <c r="FB398" s="18"/>
      <c r="FC398" s="18"/>
      <c r="FD398" s="18"/>
      <c r="FE398" s="18"/>
      <c r="FF398" s="18"/>
      <c r="FG398" s="18"/>
      <c r="FH398" s="18"/>
      <c r="FI398" s="18"/>
      <c r="FJ398" s="18"/>
      <c r="FK398" s="18"/>
      <c r="FL398" s="18"/>
      <c r="FM398" s="18"/>
      <c r="FN398" s="18"/>
      <c r="FO398" s="18"/>
      <c r="FP398" s="18"/>
      <c r="FQ398" s="18"/>
      <c r="FR398" s="18"/>
      <c r="FS398" s="18"/>
      <c r="FT398" s="18"/>
      <c r="FU398" s="18"/>
      <c r="FV398" s="18"/>
      <c r="FW398" s="18"/>
      <c r="FX398" s="18"/>
      <c r="FY398" s="18"/>
      <c r="FZ398" s="18"/>
      <c r="GA398" s="18"/>
      <c r="GB398" s="18"/>
      <c r="GC398" s="18"/>
      <c r="GD398" s="18"/>
      <c r="GE398" s="18"/>
      <c r="GF398" s="18"/>
      <c r="GG398" s="18"/>
      <c r="GH398" s="18"/>
      <c r="GI398" s="18"/>
      <c r="GJ398" s="18"/>
      <c r="GK398" s="18"/>
      <c r="GL398" s="18"/>
      <c r="GM398" s="18"/>
      <c r="GN398" s="18"/>
      <c r="GO398" s="18"/>
      <c r="GP398" s="18"/>
      <c r="GQ398" s="18"/>
      <c r="GR398" s="18"/>
      <c r="GS398" s="18"/>
      <c r="GT398" s="18"/>
      <c r="GU398" s="18"/>
      <c r="GV398" s="18"/>
      <c r="GW398" s="18"/>
      <c r="GX398" s="18"/>
      <c r="GY398" s="18"/>
      <c r="GZ398" s="18"/>
      <c r="HA398" s="18"/>
      <c r="HB398" s="18"/>
      <c r="HC398" s="18"/>
      <c r="HD398" s="18"/>
      <c r="HE398" s="18"/>
      <c r="HF398" s="18"/>
      <c r="HG398" s="18"/>
      <c r="HH398" s="18"/>
      <c r="HI398" s="18"/>
      <c r="HJ398" s="18"/>
      <c r="HK398" s="18"/>
      <c r="HL398" s="18"/>
      <c r="HM398" s="18"/>
      <c r="HN398" s="18"/>
      <c r="HO398" s="18"/>
      <c r="HP398" s="18"/>
      <c r="HQ398" s="18"/>
      <c r="HR398" s="18"/>
      <c r="HS398" s="18"/>
      <c r="HT398" s="18"/>
      <c r="HU398" s="18"/>
      <c r="HV398" s="18"/>
      <c r="HW398" s="18"/>
      <c r="HX398" s="18"/>
      <c r="HY398" s="18"/>
      <c r="HZ398" s="18"/>
      <c r="IA398" s="18"/>
      <c r="IB398" s="18"/>
      <c r="IC398" s="18"/>
      <c r="ID398" s="18"/>
      <c r="IE398" s="18"/>
      <c r="IF398" s="18"/>
      <c r="IG398" s="18"/>
      <c r="IH398" s="18"/>
      <c r="II398" s="18"/>
      <c r="IJ398" s="18"/>
      <c r="IK398" s="18"/>
      <c r="IL398" s="18"/>
      <c r="IM398" s="18"/>
      <c r="IN398" s="18"/>
      <c r="IO398" s="18"/>
      <c r="IP398" s="18"/>
      <c r="IQ398" s="18"/>
      <c r="IR398" s="18"/>
      <c r="IS398" s="18"/>
      <c r="IT398" s="18"/>
      <c r="IU398" s="18"/>
      <c r="IV398" s="18"/>
    </row>
    <row r="399" spans="1:256" ht="25.5" outlineLevel="7">
      <c r="A399" s="4" t="s">
        <v>102</v>
      </c>
      <c r="B399" s="5" t="s">
        <v>267</v>
      </c>
      <c r="C399" s="5" t="s">
        <v>268</v>
      </c>
      <c r="D399" s="5" t="s">
        <v>268</v>
      </c>
      <c r="E399" s="5" t="s">
        <v>21</v>
      </c>
      <c r="F399" s="5"/>
      <c r="G399" s="6">
        <f>G400+G402+G405</f>
        <v>1827000</v>
      </c>
    </row>
    <row r="400" spans="1:256" s="18" customFormat="1" ht="25.5" outlineLevel="7">
      <c r="A400" s="4" t="s">
        <v>103</v>
      </c>
      <c r="B400" s="5" t="s">
        <v>267</v>
      </c>
      <c r="C400" s="5" t="s">
        <v>268</v>
      </c>
      <c r="D400" s="5" t="s">
        <v>268</v>
      </c>
      <c r="E400" s="5" t="s">
        <v>22</v>
      </c>
      <c r="F400" s="5"/>
      <c r="G400" s="6">
        <f>G401</f>
        <v>105000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  <c r="GS400" s="8"/>
      <c r="GT400" s="8"/>
      <c r="GU400" s="8"/>
      <c r="GV400" s="8"/>
      <c r="GW400" s="8"/>
      <c r="GX400" s="8"/>
      <c r="GY400" s="8"/>
      <c r="GZ400" s="8"/>
      <c r="HA400" s="8"/>
      <c r="HB400" s="8"/>
      <c r="HC400" s="8"/>
      <c r="HD400" s="8"/>
      <c r="HE400" s="8"/>
      <c r="HF400" s="8"/>
      <c r="HG400" s="8"/>
      <c r="HH400" s="8"/>
      <c r="HI400" s="8"/>
      <c r="HJ400" s="8"/>
      <c r="HK400" s="8"/>
      <c r="HL400" s="8"/>
      <c r="HM400" s="8"/>
      <c r="HN400" s="8"/>
      <c r="HO400" s="8"/>
      <c r="HP400" s="8"/>
      <c r="HQ400" s="8"/>
      <c r="HR400" s="8"/>
      <c r="HS400" s="8"/>
      <c r="HT400" s="8"/>
      <c r="HU400" s="8"/>
      <c r="HV400" s="8"/>
      <c r="HW400" s="8"/>
      <c r="HX400" s="8"/>
      <c r="HY400" s="8"/>
      <c r="HZ400" s="8"/>
      <c r="IA400" s="8"/>
      <c r="IB400" s="8"/>
      <c r="IC400" s="8"/>
      <c r="ID400" s="8"/>
      <c r="IE400" s="8"/>
      <c r="IF400" s="8"/>
      <c r="IG400" s="8"/>
      <c r="IH400" s="8"/>
      <c r="II400" s="8"/>
      <c r="IJ400" s="8"/>
      <c r="IK400" s="8"/>
      <c r="IL400" s="8"/>
      <c r="IM400" s="8"/>
      <c r="IN400" s="8"/>
      <c r="IO400" s="8"/>
      <c r="IP400" s="8"/>
      <c r="IQ400" s="8"/>
      <c r="IR400" s="8"/>
      <c r="IS400" s="8"/>
      <c r="IT400" s="8"/>
      <c r="IU400" s="8"/>
      <c r="IV400" s="8"/>
    </row>
    <row r="401" spans="1:256" ht="25.5" outlineLevel="7">
      <c r="A401" s="1" t="s">
        <v>86</v>
      </c>
      <c r="B401" s="7" t="s">
        <v>267</v>
      </c>
      <c r="C401" s="7" t="s">
        <v>268</v>
      </c>
      <c r="D401" s="7" t="s">
        <v>268</v>
      </c>
      <c r="E401" s="7" t="s">
        <v>22</v>
      </c>
      <c r="F401" s="7" t="s">
        <v>85</v>
      </c>
      <c r="G401" s="2">
        <v>105000</v>
      </c>
    </row>
    <row r="402" spans="1:256" ht="25.5" outlineLevel="7">
      <c r="A402" s="4" t="s">
        <v>24</v>
      </c>
      <c r="B402" s="5" t="s">
        <v>267</v>
      </c>
      <c r="C402" s="5" t="s">
        <v>268</v>
      </c>
      <c r="D402" s="5" t="s">
        <v>268</v>
      </c>
      <c r="E402" s="5" t="s">
        <v>23</v>
      </c>
      <c r="F402" s="5"/>
      <c r="G402" s="6">
        <f>G403+G404</f>
        <v>1617000</v>
      </c>
    </row>
    <row r="403" spans="1:256" ht="51" outlineLevel="7">
      <c r="A403" s="1" t="s">
        <v>84</v>
      </c>
      <c r="B403" s="7" t="s">
        <v>267</v>
      </c>
      <c r="C403" s="7" t="s">
        <v>268</v>
      </c>
      <c r="D403" s="7" t="s">
        <v>268</v>
      </c>
      <c r="E403" s="7" t="s">
        <v>23</v>
      </c>
      <c r="F403" s="7" t="s">
        <v>83</v>
      </c>
      <c r="G403" s="2">
        <v>1400000</v>
      </c>
    </row>
    <row r="404" spans="1:256" outlineLevel="4">
      <c r="A404" s="1" t="s">
        <v>88</v>
      </c>
      <c r="B404" s="7" t="s">
        <v>267</v>
      </c>
      <c r="C404" s="7" t="s">
        <v>268</v>
      </c>
      <c r="D404" s="7" t="s">
        <v>268</v>
      </c>
      <c r="E404" s="7" t="s">
        <v>23</v>
      </c>
      <c r="F404" s="7" t="s">
        <v>87</v>
      </c>
      <c r="G404" s="2">
        <v>217000</v>
      </c>
    </row>
    <row r="405" spans="1:256" ht="25.5" outlineLevel="7">
      <c r="A405" s="4" t="s">
        <v>104</v>
      </c>
      <c r="B405" s="5" t="s">
        <v>267</v>
      </c>
      <c r="C405" s="5" t="s">
        <v>268</v>
      </c>
      <c r="D405" s="5" t="s">
        <v>268</v>
      </c>
      <c r="E405" s="5" t="s">
        <v>25</v>
      </c>
      <c r="F405" s="5"/>
      <c r="G405" s="6">
        <f>G406</f>
        <v>105000</v>
      </c>
    </row>
    <row r="406" spans="1:256" ht="25.5" outlineLevel="7">
      <c r="A406" s="1" t="s">
        <v>86</v>
      </c>
      <c r="B406" s="7" t="s">
        <v>267</v>
      </c>
      <c r="C406" s="7" t="s">
        <v>268</v>
      </c>
      <c r="D406" s="7" t="s">
        <v>268</v>
      </c>
      <c r="E406" s="7" t="s">
        <v>105</v>
      </c>
      <c r="F406" s="7" t="s">
        <v>85</v>
      </c>
      <c r="G406" s="2">
        <v>105000</v>
      </c>
    </row>
    <row r="407" spans="1:256" ht="13.5" outlineLevel="7">
      <c r="A407" s="9" t="s">
        <v>274</v>
      </c>
      <c r="B407" s="10" t="s">
        <v>267</v>
      </c>
      <c r="C407" s="10" t="s">
        <v>268</v>
      </c>
      <c r="D407" s="10" t="s">
        <v>278</v>
      </c>
      <c r="E407" s="10"/>
      <c r="F407" s="10"/>
      <c r="G407" s="11">
        <f>G408</f>
        <v>22508000</v>
      </c>
    </row>
    <row r="408" spans="1:256" ht="25.5" outlineLevel="7">
      <c r="A408" s="15" t="s">
        <v>126</v>
      </c>
      <c r="B408" s="5" t="s">
        <v>267</v>
      </c>
      <c r="C408" s="5" t="s">
        <v>268</v>
      </c>
      <c r="D408" s="5" t="s">
        <v>278</v>
      </c>
      <c r="E408" s="5" t="s">
        <v>2</v>
      </c>
      <c r="F408" s="5"/>
      <c r="G408" s="6">
        <f>G409</f>
        <v>22508000</v>
      </c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  <c r="DG408" s="18"/>
      <c r="DH408" s="18"/>
      <c r="DI408" s="18"/>
      <c r="DJ408" s="18"/>
      <c r="DK408" s="18"/>
      <c r="DL408" s="18"/>
      <c r="DM408" s="18"/>
      <c r="DN408" s="18"/>
      <c r="DO408" s="18"/>
      <c r="DP408" s="18"/>
      <c r="DQ408" s="18"/>
      <c r="DR408" s="18"/>
      <c r="DS408" s="18"/>
      <c r="DT408" s="18"/>
      <c r="DU408" s="18"/>
      <c r="DV408" s="18"/>
      <c r="DW408" s="18"/>
      <c r="DX408" s="18"/>
      <c r="DY408" s="18"/>
      <c r="DZ408" s="18"/>
      <c r="EA408" s="18"/>
      <c r="EB408" s="18"/>
      <c r="EC408" s="18"/>
      <c r="ED408" s="18"/>
      <c r="EE408" s="18"/>
      <c r="EF408" s="18"/>
      <c r="EG408" s="18"/>
      <c r="EH408" s="18"/>
      <c r="EI408" s="18"/>
      <c r="EJ408" s="18"/>
      <c r="EK408" s="18"/>
      <c r="EL408" s="18"/>
      <c r="EM408" s="18"/>
      <c r="EN408" s="18"/>
      <c r="EO408" s="18"/>
      <c r="EP408" s="18"/>
      <c r="EQ408" s="18"/>
      <c r="ER408" s="18"/>
      <c r="ES408" s="18"/>
      <c r="ET408" s="18"/>
      <c r="EU408" s="18"/>
      <c r="EV408" s="18"/>
      <c r="EW408" s="18"/>
      <c r="EX408" s="18"/>
      <c r="EY408" s="18"/>
      <c r="EZ408" s="18"/>
      <c r="FA408" s="18"/>
      <c r="FB408" s="18"/>
      <c r="FC408" s="18"/>
      <c r="FD408" s="18"/>
      <c r="FE408" s="18"/>
      <c r="FF408" s="18"/>
      <c r="FG408" s="18"/>
      <c r="FH408" s="18"/>
      <c r="FI408" s="18"/>
      <c r="FJ408" s="18"/>
      <c r="FK408" s="18"/>
      <c r="FL408" s="18"/>
      <c r="FM408" s="18"/>
      <c r="FN408" s="18"/>
      <c r="FO408" s="18"/>
      <c r="FP408" s="18"/>
      <c r="FQ408" s="18"/>
      <c r="FR408" s="18"/>
      <c r="FS408" s="18"/>
      <c r="FT408" s="18"/>
      <c r="FU408" s="18"/>
      <c r="FV408" s="18"/>
      <c r="FW408" s="18"/>
      <c r="FX408" s="18"/>
      <c r="FY408" s="18"/>
      <c r="FZ408" s="18"/>
      <c r="GA408" s="18"/>
      <c r="GB408" s="18"/>
      <c r="GC408" s="18"/>
      <c r="GD408" s="18"/>
      <c r="GE408" s="18"/>
      <c r="GF408" s="18"/>
      <c r="GG408" s="18"/>
      <c r="GH408" s="18"/>
      <c r="GI408" s="18"/>
      <c r="GJ408" s="18"/>
      <c r="GK408" s="18"/>
      <c r="GL408" s="18"/>
      <c r="GM408" s="18"/>
      <c r="GN408" s="18"/>
      <c r="GO408" s="18"/>
      <c r="GP408" s="18"/>
      <c r="GQ408" s="18"/>
      <c r="GR408" s="18"/>
      <c r="GS408" s="18"/>
      <c r="GT408" s="18"/>
      <c r="GU408" s="18"/>
      <c r="GV408" s="18"/>
      <c r="GW408" s="18"/>
      <c r="GX408" s="18"/>
      <c r="GY408" s="18"/>
      <c r="GZ408" s="18"/>
      <c r="HA408" s="18"/>
      <c r="HB408" s="18"/>
      <c r="HC408" s="18"/>
      <c r="HD408" s="18"/>
      <c r="HE408" s="18"/>
      <c r="HF408" s="18"/>
      <c r="HG408" s="18"/>
      <c r="HH408" s="18"/>
      <c r="HI408" s="18"/>
      <c r="HJ408" s="18"/>
      <c r="HK408" s="18"/>
      <c r="HL408" s="18"/>
      <c r="HM408" s="18"/>
      <c r="HN408" s="18"/>
      <c r="HO408" s="18"/>
      <c r="HP408" s="18"/>
      <c r="HQ408" s="18"/>
      <c r="HR408" s="18"/>
      <c r="HS408" s="18"/>
      <c r="HT408" s="18"/>
      <c r="HU408" s="18"/>
      <c r="HV408" s="18"/>
      <c r="HW408" s="18"/>
      <c r="HX408" s="18"/>
      <c r="HY408" s="18"/>
      <c r="HZ408" s="18"/>
      <c r="IA408" s="18"/>
      <c r="IB408" s="18"/>
      <c r="IC408" s="18"/>
      <c r="ID408" s="18"/>
      <c r="IE408" s="18"/>
      <c r="IF408" s="18"/>
      <c r="IG408" s="18"/>
      <c r="IH408" s="18"/>
      <c r="II408" s="18"/>
      <c r="IJ408" s="18"/>
      <c r="IK408" s="18"/>
      <c r="IL408" s="18"/>
      <c r="IM408" s="18"/>
      <c r="IN408" s="18"/>
      <c r="IO408" s="18"/>
      <c r="IP408" s="18"/>
      <c r="IQ408" s="18"/>
      <c r="IR408" s="18"/>
      <c r="IS408" s="18"/>
      <c r="IT408" s="18"/>
      <c r="IU408" s="18"/>
      <c r="IV408" s="18"/>
    </row>
    <row r="409" spans="1:256" ht="25.5" outlineLevel="4">
      <c r="A409" s="4" t="s">
        <v>27</v>
      </c>
      <c r="B409" s="5" t="s">
        <v>267</v>
      </c>
      <c r="C409" s="5" t="s">
        <v>268</v>
      </c>
      <c r="D409" s="5" t="s">
        <v>278</v>
      </c>
      <c r="E409" s="5" t="s">
        <v>26</v>
      </c>
      <c r="F409" s="5"/>
      <c r="G409" s="6">
        <f>G410+G414+G417+G419+G422+G424</f>
        <v>22508000</v>
      </c>
    </row>
    <row r="410" spans="1:256" ht="25.5" outlineLevel="7">
      <c r="A410" s="4" t="s">
        <v>106</v>
      </c>
      <c r="B410" s="5" t="s">
        <v>267</v>
      </c>
      <c r="C410" s="5" t="s">
        <v>268</v>
      </c>
      <c r="D410" s="5" t="s">
        <v>278</v>
      </c>
      <c r="E410" s="5" t="s">
        <v>28</v>
      </c>
      <c r="F410" s="5"/>
      <c r="G410" s="6">
        <f>SUM(G411:G413)</f>
        <v>21040000</v>
      </c>
    </row>
    <row r="411" spans="1:256" ht="51" outlineLevel="7">
      <c r="A411" s="1" t="s">
        <v>84</v>
      </c>
      <c r="B411" s="7" t="s">
        <v>267</v>
      </c>
      <c r="C411" s="7" t="s">
        <v>268</v>
      </c>
      <c r="D411" s="7" t="s">
        <v>278</v>
      </c>
      <c r="E411" s="7" t="s">
        <v>28</v>
      </c>
      <c r="F411" s="7" t="s">
        <v>83</v>
      </c>
      <c r="G411" s="2">
        <v>19377000</v>
      </c>
    </row>
    <row r="412" spans="1:256" ht="25.5" outlineLevel="4">
      <c r="A412" s="1" t="s">
        <v>86</v>
      </c>
      <c r="B412" s="7" t="s">
        <v>267</v>
      </c>
      <c r="C412" s="7" t="s">
        <v>268</v>
      </c>
      <c r="D412" s="7" t="s">
        <v>278</v>
      </c>
      <c r="E412" s="7" t="s">
        <v>28</v>
      </c>
      <c r="F412" s="7" t="s">
        <v>85</v>
      </c>
      <c r="G412" s="2">
        <v>1649000</v>
      </c>
    </row>
    <row r="413" spans="1:256" outlineLevel="7">
      <c r="A413" s="1" t="s">
        <v>93</v>
      </c>
      <c r="B413" s="7" t="s">
        <v>267</v>
      </c>
      <c r="C413" s="7" t="s">
        <v>268</v>
      </c>
      <c r="D413" s="7" t="s">
        <v>278</v>
      </c>
      <c r="E413" s="7" t="s">
        <v>28</v>
      </c>
      <c r="F413" s="7" t="s">
        <v>92</v>
      </c>
      <c r="G413" s="2">
        <v>14000</v>
      </c>
    </row>
    <row r="414" spans="1:256" outlineLevel="7">
      <c r="A414" s="4" t="s">
        <v>31</v>
      </c>
      <c r="B414" s="5" t="s">
        <v>267</v>
      </c>
      <c r="C414" s="5" t="s">
        <v>268</v>
      </c>
      <c r="D414" s="5" t="s">
        <v>278</v>
      </c>
      <c r="E414" s="5" t="s">
        <v>29</v>
      </c>
      <c r="F414" s="5"/>
      <c r="G414" s="6">
        <f>SUM(G415:G416)</f>
        <v>212000</v>
      </c>
    </row>
    <row r="415" spans="1:256" ht="51" outlineLevel="7">
      <c r="A415" s="1" t="s">
        <v>84</v>
      </c>
      <c r="B415" s="7" t="s">
        <v>267</v>
      </c>
      <c r="C415" s="7" t="s">
        <v>268</v>
      </c>
      <c r="D415" s="7" t="s">
        <v>278</v>
      </c>
      <c r="E415" s="7" t="s">
        <v>29</v>
      </c>
      <c r="F415" s="7" t="s">
        <v>83</v>
      </c>
      <c r="G415" s="2">
        <v>82000</v>
      </c>
    </row>
    <row r="416" spans="1:256" outlineLevel="7">
      <c r="A416" s="1" t="s">
        <v>88</v>
      </c>
      <c r="B416" s="7" t="s">
        <v>267</v>
      </c>
      <c r="C416" s="7" t="s">
        <v>268</v>
      </c>
      <c r="D416" s="7" t="s">
        <v>278</v>
      </c>
      <c r="E416" s="7" t="s">
        <v>29</v>
      </c>
      <c r="F416" s="7" t="s">
        <v>87</v>
      </c>
      <c r="G416" s="2">
        <v>130000</v>
      </c>
    </row>
    <row r="417" spans="1:256" ht="25.5" outlineLevel="7">
      <c r="A417" s="4" t="s">
        <v>107</v>
      </c>
      <c r="B417" s="5" t="s">
        <v>267</v>
      </c>
      <c r="C417" s="5" t="s">
        <v>268</v>
      </c>
      <c r="D417" s="5" t="s">
        <v>278</v>
      </c>
      <c r="E417" s="5" t="s">
        <v>30</v>
      </c>
      <c r="F417" s="5"/>
      <c r="G417" s="6">
        <f>G418</f>
        <v>112000</v>
      </c>
    </row>
    <row r="418" spans="1:256" ht="51" outlineLevel="2">
      <c r="A418" s="1" t="s">
        <v>84</v>
      </c>
      <c r="B418" s="7" t="s">
        <v>267</v>
      </c>
      <c r="C418" s="7" t="s">
        <v>268</v>
      </c>
      <c r="D418" s="7" t="s">
        <v>278</v>
      </c>
      <c r="E418" s="7" t="s">
        <v>30</v>
      </c>
      <c r="F418" s="7" t="s">
        <v>83</v>
      </c>
      <c r="G418" s="2">
        <v>112000</v>
      </c>
    </row>
    <row r="419" spans="1:256" ht="25.5" outlineLevel="3">
      <c r="A419" s="4" t="s">
        <v>34</v>
      </c>
      <c r="B419" s="5" t="s">
        <v>267</v>
      </c>
      <c r="C419" s="5" t="s">
        <v>268</v>
      </c>
      <c r="D419" s="5" t="s">
        <v>278</v>
      </c>
      <c r="E419" s="5" t="s">
        <v>32</v>
      </c>
      <c r="F419" s="5"/>
      <c r="G419" s="6">
        <f>SUM(G420:G421)</f>
        <v>348000</v>
      </c>
    </row>
    <row r="420" spans="1:256" s="14" customFormat="1" ht="51">
      <c r="A420" s="1" t="s">
        <v>84</v>
      </c>
      <c r="B420" s="7" t="s">
        <v>267</v>
      </c>
      <c r="C420" s="7" t="s">
        <v>268</v>
      </c>
      <c r="D420" s="7" t="s">
        <v>278</v>
      </c>
      <c r="E420" s="7" t="s">
        <v>32</v>
      </c>
      <c r="F420" s="7" t="s">
        <v>83</v>
      </c>
      <c r="G420" s="2">
        <v>208000</v>
      </c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  <c r="IC420" s="8"/>
      <c r="ID420" s="8"/>
      <c r="IE420" s="8"/>
      <c r="IF420" s="8"/>
      <c r="IG420" s="8"/>
      <c r="IH420" s="8"/>
      <c r="II420" s="8"/>
      <c r="IJ420" s="8"/>
      <c r="IK420" s="8"/>
      <c r="IL420" s="8"/>
      <c r="IM420" s="8"/>
      <c r="IN420" s="8"/>
      <c r="IO420" s="8"/>
      <c r="IP420" s="8"/>
      <c r="IQ420" s="8"/>
      <c r="IR420" s="8"/>
      <c r="IS420" s="8"/>
      <c r="IT420" s="8"/>
      <c r="IU420" s="8"/>
      <c r="IV420" s="8"/>
    </row>
    <row r="421" spans="1:256" s="14" customFormat="1">
      <c r="A421" s="1" t="s">
        <v>88</v>
      </c>
      <c r="B421" s="7" t="s">
        <v>267</v>
      </c>
      <c r="C421" s="7" t="s">
        <v>268</v>
      </c>
      <c r="D421" s="7" t="s">
        <v>278</v>
      </c>
      <c r="E421" s="7" t="s">
        <v>32</v>
      </c>
      <c r="F421" s="7" t="s">
        <v>87</v>
      </c>
      <c r="G421" s="2">
        <v>140000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  <c r="HW421" s="8"/>
      <c r="HX421" s="8"/>
      <c r="HY421" s="8"/>
      <c r="HZ421" s="8"/>
      <c r="IA421" s="8"/>
      <c r="IB421" s="8"/>
      <c r="IC421" s="8"/>
      <c r="ID421" s="8"/>
      <c r="IE421" s="8"/>
      <c r="IF421" s="8"/>
      <c r="IG421" s="8"/>
      <c r="IH421" s="8"/>
      <c r="II421" s="8"/>
      <c r="IJ421" s="8"/>
      <c r="IK421" s="8"/>
      <c r="IL421" s="8"/>
      <c r="IM421" s="8"/>
      <c r="IN421" s="8"/>
      <c r="IO421" s="8"/>
      <c r="IP421" s="8"/>
      <c r="IQ421" s="8"/>
      <c r="IR421" s="8"/>
      <c r="IS421" s="8"/>
      <c r="IT421" s="8"/>
      <c r="IU421" s="8"/>
      <c r="IV421" s="8"/>
    </row>
    <row r="422" spans="1:256" s="14" customFormat="1" ht="25.5">
      <c r="A422" s="4" t="s">
        <v>108</v>
      </c>
      <c r="B422" s="5" t="s">
        <v>267</v>
      </c>
      <c r="C422" s="5" t="s">
        <v>268</v>
      </c>
      <c r="D422" s="5" t="s">
        <v>278</v>
      </c>
      <c r="E422" s="5" t="s">
        <v>33</v>
      </c>
      <c r="F422" s="5"/>
      <c r="G422" s="6">
        <f>SUM(G423:G423)</f>
        <v>515000</v>
      </c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  <c r="IC422" s="8"/>
      <c r="ID422" s="8"/>
      <c r="IE422" s="8"/>
      <c r="IF422" s="8"/>
      <c r="IG422" s="8"/>
      <c r="IH422" s="8"/>
      <c r="II422" s="8"/>
      <c r="IJ422" s="8"/>
      <c r="IK422" s="8"/>
      <c r="IL422" s="8"/>
      <c r="IM422" s="8"/>
      <c r="IN422" s="8"/>
      <c r="IO422" s="8"/>
      <c r="IP422" s="8"/>
      <c r="IQ422" s="8"/>
      <c r="IR422" s="8"/>
      <c r="IS422" s="8"/>
      <c r="IT422" s="8"/>
      <c r="IU422" s="8"/>
      <c r="IV422" s="8"/>
    </row>
    <row r="423" spans="1:256" ht="25.5" outlineLevel="3">
      <c r="A423" s="1" t="s">
        <v>86</v>
      </c>
      <c r="B423" s="7" t="s">
        <v>267</v>
      </c>
      <c r="C423" s="7" t="s">
        <v>268</v>
      </c>
      <c r="D423" s="7" t="s">
        <v>278</v>
      </c>
      <c r="E423" s="7" t="s">
        <v>33</v>
      </c>
      <c r="F423" s="7" t="s">
        <v>85</v>
      </c>
      <c r="G423" s="2">
        <v>515000</v>
      </c>
    </row>
    <row r="424" spans="1:256" ht="25.5" outlineLevel="4">
      <c r="A424" s="4" t="s">
        <v>17</v>
      </c>
      <c r="B424" s="5" t="s">
        <v>267</v>
      </c>
      <c r="C424" s="5" t="s">
        <v>268</v>
      </c>
      <c r="D424" s="5" t="s">
        <v>278</v>
      </c>
      <c r="E424" s="5" t="s">
        <v>35</v>
      </c>
      <c r="F424" s="5"/>
      <c r="G424" s="6">
        <f>SUM(G425:G427)</f>
        <v>281000</v>
      </c>
    </row>
    <row r="425" spans="1:256" ht="51" outlineLevel="5">
      <c r="A425" s="1" t="s">
        <v>84</v>
      </c>
      <c r="B425" s="7" t="s">
        <v>267</v>
      </c>
      <c r="C425" s="7" t="s">
        <v>268</v>
      </c>
      <c r="D425" s="7" t="s">
        <v>278</v>
      </c>
      <c r="E425" s="7" t="s">
        <v>35</v>
      </c>
      <c r="F425" s="7" t="s">
        <v>83</v>
      </c>
      <c r="G425" s="2">
        <v>17000</v>
      </c>
    </row>
    <row r="426" spans="1:256" ht="25.5" outlineLevel="7">
      <c r="A426" s="1" t="s">
        <v>86</v>
      </c>
      <c r="B426" s="7" t="s">
        <v>267</v>
      </c>
      <c r="C426" s="7" t="s">
        <v>268</v>
      </c>
      <c r="D426" s="7" t="s">
        <v>278</v>
      </c>
      <c r="E426" s="7" t="s">
        <v>35</v>
      </c>
      <c r="F426" s="7" t="s">
        <v>85</v>
      </c>
      <c r="G426" s="2">
        <v>244000</v>
      </c>
    </row>
    <row r="427" spans="1:256" s="14" customFormat="1">
      <c r="A427" s="1" t="s">
        <v>88</v>
      </c>
      <c r="B427" s="7" t="s">
        <v>267</v>
      </c>
      <c r="C427" s="7" t="s">
        <v>268</v>
      </c>
      <c r="D427" s="7" t="s">
        <v>278</v>
      </c>
      <c r="E427" s="7" t="s">
        <v>35</v>
      </c>
      <c r="F427" s="7" t="s">
        <v>87</v>
      </c>
      <c r="G427" s="2">
        <v>20000</v>
      </c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  <c r="HW427" s="8"/>
      <c r="HX427" s="8"/>
      <c r="HY427" s="8"/>
      <c r="HZ427" s="8"/>
      <c r="IA427" s="8"/>
      <c r="IB427" s="8"/>
      <c r="IC427" s="8"/>
      <c r="ID427" s="8"/>
      <c r="IE427" s="8"/>
      <c r="IF427" s="8"/>
      <c r="IG427" s="8"/>
      <c r="IH427" s="8"/>
      <c r="II427" s="8"/>
      <c r="IJ427" s="8"/>
      <c r="IK427" s="8"/>
      <c r="IL427" s="8"/>
      <c r="IM427" s="8"/>
      <c r="IN427" s="8"/>
      <c r="IO427" s="8"/>
      <c r="IP427" s="8"/>
      <c r="IQ427" s="8"/>
      <c r="IR427" s="8"/>
      <c r="IS427" s="8"/>
      <c r="IT427" s="8"/>
      <c r="IU427" s="8"/>
      <c r="IV427" s="8"/>
    </row>
    <row r="428" spans="1:256" s="14" customFormat="1">
      <c r="A428" s="24" t="s">
        <v>282</v>
      </c>
      <c r="B428" s="5" t="s">
        <v>267</v>
      </c>
      <c r="C428" s="5" t="s">
        <v>279</v>
      </c>
      <c r="D428" s="5" t="s">
        <v>269</v>
      </c>
      <c r="E428" s="5"/>
      <c r="F428" s="5"/>
      <c r="G428" s="6">
        <f>G430+G435</f>
        <v>1295100</v>
      </c>
    </row>
    <row r="429" spans="1:256" outlineLevel="3">
      <c r="A429" s="15" t="s">
        <v>319</v>
      </c>
      <c r="B429" s="5" t="s">
        <v>267</v>
      </c>
      <c r="C429" s="5" t="s">
        <v>279</v>
      </c>
      <c r="D429" s="5" t="s">
        <v>277</v>
      </c>
      <c r="E429" s="5"/>
      <c r="F429" s="5"/>
      <c r="G429" s="6">
        <f>G430</f>
        <v>1292100</v>
      </c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  <c r="FH429" s="14"/>
      <c r="FI429" s="14"/>
      <c r="FJ429" s="14"/>
      <c r="FK429" s="14"/>
      <c r="FL429" s="14"/>
      <c r="FM429" s="14"/>
      <c r="FN429" s="14"/>
      <c r="FO429" s="14"/>
      <c r="FP429" s="14"/>
      <c r="FQ429" s="14"/>
      <c r="FR429" s="14"/>
      <c r="FS429" s="14"/>
      <c r="FT429" s="14"/>
      <c r="FU429" s="14"/>
      <c r="FV429" s="14"/>
      <c r="FW429" s="14"/>
      <c r="FX429" s="14"/>
      <c r="FY429" s="14"/>
      <c r="FZ429" s="14"/>
      <c r="GA429" s="14"/>
      <c r="GB429" s="14"/>
      <c r="GC429" s="14"/>
      <c r="GD429" s="14"/>
      <c r="GE429" s="14"/>
      <c r="GF429" s="14"/>
      <c r="GG429" s="14"/>
      <c r="GH429" s="14"/>
      <c r="GI429" s="14"/>
      <c r="GJ429" s="14"/>
      <c r="GK429" s="14"/>
      <c r="GL429" s="14"/>
      <c r="GM429" s="14"/>
      <c r="GN429" s="14"/>
      <c r="GO429" s="14"/>
      <c r="GP429" s="14"/>
      <c r="GQ429" s="14"/>
      <c r="GR429" s="14"/>
      <c r="GS429" s="14"/>
      <c r="GT429" s="14"/>
      <c r="GU429" s="14"/>
      <c r="GV429" s="14"/>
      <c r="GW429" s="14"/>
      <c r="GX429" s="14"/>
      <c r="GY429" s="14"/>
      <c r="GZ429" s="14"/>
      <c r="HA429" s="14"/>
      <c r="HB429" s="14"/>
      <c r="HC429" s="14"/>
      <c r="HD429" s="14"/>
      <c r="HE429" s="14"/>
      <c r="HF429" s="14"/>
      <c r="HG429" s="14"/>
      <c r="HH429" s="14"/>
      <c r="HI429" s="14"/>
      <c r="HJ429" s="14"/>
      <c r="HK429" s="14"/>
      <c r="HL429" s="14"/>
      <c r="HM429" s="14"/>
      <c r="HN429" s="14"/>
      <c r="HO429" s="14"/>
      <c r="HP429" s="14"/>
      <c r="HQ429" s="14"/>
      <c r="HR429" s="14"/>
      <c r="HS429" s="14"/>
      <c r="HT429" s="14"/>
      <c r="HU429" s="14"/>
      <c r="HV429" s="14"/>
      <c r="HW429" s="14"/>
      <c r="HX429" s="14"/>
      <c r="HY429" s="14"/>
      <c r="HZ429" s="14"/>
      <c r="IA429" s="14"/>
      <c r="IB429" s="14"/>
      <c r="IC429" s="14"/>
      <c r="ID429" s="14"/>
      <c r="IE429" s="14"/>
      <c r="IF429" s="14"/>
      <c r="IG429" s="14"/>
      <c r="IH429" s="14"/>
      <c r="II429" s="14"/>
      <c r="IJ429" s="14"/>
      <c r="IK429" s="14"/>
      <c r="IL429" s="14"/>
      <c r="IM429" s="14"/>
      <c r="IN429" s="14"/>
      <c r="IO429" s="14"/>
      <c r="IP429" s="14"/>
      <c r="IQ429" s="14"/>
      <c r="IR429" s="14"/>
      <c r="IS429" s="14"/>
      <c r="IT429" s="14"/>
      <c r="IU429" s="14"/>
      <c r="IV429" s="14"/>
    </row>
    <row r="430" spans="1:256" ht="25.5" outlineLevel="4">
      <c r="A430" s="15" t="s">
        <v>126</v>
      </c>
      <c r="B430" s="5" t="s">
        <v>267</v>
      </c>
      <c r="C430" s="5" t="s">
        <v>279</v>
      </c>
      <c r="D430" s="5" t="s">
        <v>277</v>
      </c>
      <c r="E430" s="5" t="s">
        <v>2</v>
      </c>
      <c r="F430" s="5"/>
      <c r="G430" s="6">
        <f>G431</f>
        <v>1292100</v>
      </c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  <c r="FT430" s="14"/>
      <c r="FU430" s="14"/>
      <c r="FV430" s="14"/>
      <c r="FW430" s="14"/>
      <c r="FX430" s="14"/>
      <c r="FY430" s="14"/>
      <c r="FZ430" s="14"/>
      <c r="GA430" s="14"/>
      <c r="GB430" s="14"/>
      <c r="GC430" s="14"/>
      <c r="GD430" s="14"/>
      <c r="GE430" s="14"/>
      <c r="GF430" s="14"/>
      <c r="GG430" s="14"/>
      <c r="GH430" s="14"/>
      <c r="GI430" s="14"/>
      <c r="GJ430" s="14"/>
      <c r="GK430" s="14"/>
      <c r="GL430" s="14"/>
      <c r="GM430" s="14"/>
      <c r="GN430" s="14"/>
      <c r="GO430" s="14"/>
      <c r="GP430" s="14"/>
      <c r="GQ430" s="14"/>
      <c r="GR430" s="14"/>
      <c r="GS430" s="14"/>
      <c r="GT430" s="14"/>
      <c r="GU430" s="14"/>
      <c r="GV430" s="14"/>
      <c r="GW430" s="14"/>
      <c r="GX430" s="14"/>
      <c r="GY430" s="14"/>
      <c r="GZ430" s="14"/>
      <c r="HA430" s="14"/>
      <c r="HB430" s="14"/>
      <c r="HC430" s="14"/>
      <c r="HD430" s="14"/>
      <c r="HE430" s="14"/>
      <c r="HF430" s="14"/>
      <c r="HG430" s="14"/>
      <c r="HH430" s="14"/>
      <c r="HI430" s="14"/>
      <c r="HJ430" s="14"/>
      <c r="HK430" s="14"/>
      <c r="HL430" s="14"/>
      <c r="HM430" s="14"/>
      <c r="HN430" s="14"/>
      <c r="HO430" s="14"/>
      <c r="HP430" s="14"/>
      <c r="HQ430" s="14"/>
      <c r="HR430" s="14"/>
      <c r="HS430" s="14"/>
      <c r="HT430" s="14"/>
      <c r="HU430" s="14"/>
      <c r="HV430" s="14"/>
      <c r="HW430" s="14"/>
      <c r="HX430" s="14"/>
      <c r="HY430" s="14"/>
      <c r="HZ430" s="14"/>
      <c r="IA430" s="14"/>
      <c r="IB430" s="14"/>
      <c r="IC430" s="14"/>
      <c r="ID430" s="14"/>
      <c r="IE430" s="14"/>
      <c r="IF430" s="14"/>
      <c r="IG430" s="14"/>
      <c r="IH430" s="14"/>
      <c r="II430" s="14"/>
      <c r="IJ430" s="14"/>
      <c r="IK430" s="14"/>
      <c r="IL430" s="14"/>
      <c r="IM430" s="14"/>
      <c r="IN430" s="14"/>
      <c r="IO430" s="14"/>
      <c r="IP430" s="14"/>
      <c r="IQ430" s="14"/>
      <c r="IR430" s="14"/>
      <c r="IS430" s="14"/>
      <c r="IT430" s="14"/>
      <c r="IU430" s="14"/>
      <c r="IV430" s="14"/>
    </row>
    <row r="431" spans="1:256" outlineLevel="4">
      <c r="A431" s="4" t="s">
        <v>9</v>
      </c>
      <c r="B431" s="5" t="s">
        <v>267</v>
      </c>
      <c r="C431" s="5" t="s">
        <v>279</v>
      </c>
      <c r="D431" s="5" t="s">
        <v>277</v>
      </c>
      <c r="E431" s="5" t="s">
        <v>8</v>
      </c>
      <c r="F431" s="5"/>
      <c r="G431" s="6">
        <f>G432</f>
        <v>1292100</v>
      </c>
    </row>
    <row r="432" spans="1:256" ht="38.25" outlineLevel="7">
      <c r="A432" s="4" t="s">
        <v>100</v>
      </c>
      <c r="B432" s="5" t="s">
        <v>267</v>
      </c>
      <c r="C432" s="5" t="s">
        <v>279</v>
      </c>
      <c r="D432" s="5" t="s">
        <v>277</v>
      </c>
      <c r="E432" s="5" t="s">
        <v>15</v>
      </c>
      <c r="F432" s="5"/>
      <c r="G432" s="6">
        <f>G433</f>
        <v>1292100</v>
      </c>
    </row>
    <row r="433" spans="1:256" ht="38.25" outlineLevel="7">
      <c r="A433" s="4" t="s">
        <v>14</v>
      </c>
      <c r="B433" s="5" t="s">
        <v>267</v>
      </c>
      <c r="C433" s="5" t="s">
        <v>279</v>
      </c>
      <c r="D433" s="5" t="s">
        <v>277</v>
      </c>
      <c r="E433" s="5" t="s">
        <v>13</v>
      </c>
      <c r="F433" s="5"/>
      <c r="G433" s="6">
        <f>G434</f>
        <v>1292100</v>
      </c>
    </row>
    <row r="434" spans="1:256" ht="25.5" outlineLevel="3">
      <c r="A434" s="1" t="s">
        <v>86</v>
      </c>
      <c r="B434" s="7" t="s">
        <v>267</v>
      </c>
      <c r="C434" s="7" t="s">
        <v>279</v>
      </c>
      <c r="D434" s="7" t="s">
        <v>277</v>
      </c>
      <c r="E434" s="7" t="s">
        <v>13</v>
      </c>
      <c r="F434" s="7" t="s">
        <v>85</v>
      </c>
      <c r="G434" s="2">
        <v>1292100</v>
      </c>
    </row>
    <row r="435" spans="1:256" outlineLevel="7">
      <c r="A435" s="15" t="s">
        <v>283</v>
      </c>
      <c r="B435" s="5" t="s">
        <v>267</v>
      </c>
      <c r="C435" s="5" t="s">
        <v>279</v>
      </c>
      <c r="D435" s="5" t="s">
        <v>280</v>
      </c>
      <c r="E435" s="5"/>
      <c r="F435" s="5"/>
      <c r="G435" s="6">
        <f>G436</f>
        <v>3000</v>
      </c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4"/>
      <c r="FE435" s="14"/>
      <c r="FF435" s="14"/>
      <c r="FG435" s="14"/>
      <c r="FH435" s="14"/>
      <c r="FI435" s="14"/>
      <c r="FJ435" s="14"/>
      <c r="FK435" s="14"/>
      <c r="FL435" s="14"/>
      <c r="FM435" s="14"/>
      <c r="FN435" s="14"/>
      <c r="FO435" s="14"/>
      <c r="FP435" s="14"/>
      <c r="FQ435" s="14"/>
      <c r="FR435" s="14"/>
      <c r="FS435" s="14"/>
      <c r="FT435" s="14"/>
      <c r="FU435" s="14"/>
      <c r="FV435" s="14"/>
      <c r="FW435" s="14"/>
      <c r="FX435" s="14"/>
      <c r="FY435" s="14"/>
      <c r="FZ435" s="14"/>
      <c r="GA435" s="14"/>
      <c r="GB435" s="14"/>
      <c r="GC435" s="14"/>
      <c r="GD435" s="14"/>
      <c r="GE435" s="14"/>
      <c r="GF435" s="14"/>
      <c r="GG435" s="14"/>
      <c r="GH435" s="14"/>
      <c r="GI435" s="14"/>
      <c r="GJ435" s="14"/>
      <c r="GK435" s="14"/>
      <c r="GL435" s="14"/>
      <c r="GM435" s="14"/>
      <c r="GN435" s="14"/>
      <c r="GO435" s="14"/>
      <c r="GP435" s="14"/>
      <c r="GQ435" s="14"/>
      <c r="GR435" s="14"/>
      <c r="GS435" s="14"/>
      <c r="GT435" s="14"/>
      <c r="GU435" s="14"/>
      <c r="GV435" s="14"/>
      <c r="GW435" s="14"/>
      <c r="GX435" s="14"/>
      <c r="GY435" s="14"/>
      <c r="GZ435" s="14"/>
      <c r="HA435" s="14"/>
      <c r="HB435" s="14"/>
      <c r="HC435" s="14"/>
      <c r="HD435" s="14"/>
      <c r="HE435" s="14"/>
      <c r="HF435" s="14"/>
      <c r="HG435" s="14"/>
      <c r="HH435" s="14"/>
      <c r="HI435" s="14"/>
      <c r="HJ435" s="14"/>
      <c r="HK435" s="14"/>
      <c r="HL435" s="14"/>
      <c r="HM435" s="14"/>
      <c r="HN435" s="14"/>
      <c r="HO435" s="14"/>
      <c r="HP435" s="14"/>
      <c r="HQ435" s="14"/>
      <c r="HR435" s="14"/>
      <c r="HS435" s="14"/>
      <c r="HT435" s="14"/>
      <c r="HU435" s="14"/>
      <c r="HV435" s="14"/>
      <c r="HW435" s="14"/>
      <c r="HX435" s="14"/>
      <c r="HY435" s="14"/>
      <c r="HZ435" s="14"/>
      <c r="IA435" s="14"/>
      <c r="IB435" s="14"/>
      <c r="IC435" s="14"/>
      <c r="ID435" s="14"/>
      <c r="IE435" s="14"/>
      <c r="IF435" s="14"/>
      <c r="IG435" s="14"/>
      <c r="IH435" s="14"/>
      <c r="II435" s="14"/>
      <c r="IJ435" s="14"/>
      <c r="IK435" s="14"/>
      <c r="IL435" s="14"/>
      <c r="IM435" s="14"/>
      <c r="IN435" s="14"/>
      <c r="IO435" s="14"/>
      <c r="IP435" s="14"/>
      <c r="IQ435" s="14"/>
      <c r="IR435" s="14"/>
      <c r="IS435" s="14"/>
      <c r="IT435" s="14"/>
      <c r="IU435" s="14"/>
      <c r="IV435" s="14"/>
    </row>
    <row r="436" spans="1:256" ht="25.5" outlineLevel="7">
      <c r="A436" s="15" t="s">
        <v>126</v>
      </c>
      <c r="B436" s="5" t="s">
        <v>267</v>
      </c>
      <c r="C436" s="5" t="s">
        <v>279</v>
      </c>
      <c r="D436" s="5" t="s">
        <v>280</v>
      </c>
      <c r="E436" s="5" t="s">
        <v>2</v>
      </c>
      <c r="F436" s="5"/>
      <c r="G436" s="6">
        <f>G437+G440+G443</f>
        <v>3000</v>
      </c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4"/>
      <c r="FE436" s="14"/>
      <c r="FF436" s="14"/>
      <c r="FG436" s="14"/>
      <c r="FH436" s="14"/>
      <c r="FI436" s="14"/>
      <c r="FJ436" s="14"/>
      <c r="FK436" s="14"/>
      <c r="FL436" s="14"/>
      <c r="FM436" s="14"/>
      <c r="FN436" s="14"/>
      <c r="FO436" s="14"/>
      <c r="FP436" s="14"/>
      <c r="FQ436" s="14"/>
      <c r="FR436" s="14"/>
      <c r="FS436" s="14"/>
      <c r="FT436" s="14"/>
      <c r="FU436" s="14"/>
      <c r="FV436" s="14"/>
      <c r="FW436" s="14"/>
      <c r="FX436" s="14"/>
      <c r="FY436" s="14"/>
      <c r="FZ436" s="14"/>
      <c r="GA436" s="14"/>
      <c r="GB436" s="14"/>
      <c r="GC436" s="14"/>
      <c r="GD436" s="14"/>
      <c r="GE436" s="14"/>
      <c r="GF436" s="14"/>
      <c r="GG436" s="14"/>
      <c r="GH436" s="14"/>
      <c r="GI436" s="14"/>
      <c r="GJ436" s="14"/>
      <c r="GK436" s="14"/>
      <c r="GL436" s="14"/>
      <c r="GM436" s="14"/>
      <c r="GN436" s="14"/>
      <c r="GO436" s="14"/>
      <c r="GP436" s="14"/>
      <c r="GQ436" s="14"/>
      <c r="GR436" s="14"/>
      <c r="GS436" s="14"/>
      <c r="GT436" s="14"/>
      <c r="GU436" s="14"/>
      <c r="GV436" s="14"/>
      <c r="GW436" s="14"/>
      <c r="GX436" s="14"/>
      <c r="GY436" s="14"/>
      <c r="GZ436" s="14"/>
      <c r="HA436" s="14"/>
      <c r="HB436" s="14"/>
      <c r="HC436" s="14"/>
      <c r="HD436" s="14"/>
      <c r="HE436" s="14"/>
      <c r="HF436" s="14"/>
      <c r="HG436" s="14"/>
      <c r="HH436" s="14"/>
      <c r="HI436" s="14"/>
      <c r="HJ436" s="14"/>
      <c r="HK436" s="14"/>
      <c r="HL436" s="14"/>
      <c r="HM436" s="14"/>
      <c r="HN436" s="14"/>
      <c r="HO436" s="14"/>
      <c r="HP436" s="14"/>
      <c r="HQ436" s="14"/>
      <c r="HR436" s="14"/>
      <c r="HS436" s="14"/>
      <c r="HT436" s="14"/>
      <c r="HU436" s="14"/>
      <c r="HV436" s="14"/>
      <c r="HW436" s="14"/>
      <c r="HX436" s="14"/>
      <c r="HY436" s="14"/>
      <c r="HZ436" s="14"/>
      <c r="IA436" s="14"/>
      <c r="IB436" s="14"/>
      <c r="IC436" s="14"/>
      <c r="ID436" s="14"/>
      <c r="IE436" s="14"/>
      <c r="IF436" s="14"/>
      <c r="IG436" s="14"/>
      <c r="IH436" s="14"/>
      <c r="II436" s="14"/>
      <c r="IJ436" s="14"/>
      <c r="IK436" s="14"/>
      <c r="IL436" s="14"/>
      <c r="IM436" s="14"/>
      <c r="IN436" s="14"/>
      <c r="IO436" s="14"/>
      <c r="IP436" s="14"/>
      <c r="IQ436" s="14"/>
      <c r="IR436" s="14"/>
      <c r="IS436" s="14"/>
      <c r="IT436" s="14"/>
      <c r="IU436" s="14"/>
      <c r="IV436" s="14"/>
    </row>
    <row r="437" spans="1:256" outlineLevel="4">
      <c r="A437" s="4" t="s">
        <v>9</v>
      </c>
      <c r="B437" s="5" t="s">
        <v>267</v>
      </c>
      <c r="C437" s="5" t="s">
        <v>279</v>
      </c>
      <c r="D437" s="5" t="s">
        <v>280</v>
      </c>
      <c r="E437" s="5" t="s">
        <v>8</v>
      </c>
      <c r="F437" s="5"/>
      <c r="G437" s="6">
        <f>G438</f>
        <v>1000</v>
      </c>
    </row>
    <row r="438" spans="1:256" ht="38.25" outlineLevel="2">
      <c r="A438" s="4" t="s">
        <v>100</v>
      </c>
      <c r="B438" s="5" t="s">
        <v>267</v>
      </c>
      <c r="C438" s="5" t="s">
        <v>279</v>
      </c>
      <c r="D438" s="5" t="s">
        <v>280</v>
      </c>
      <c r="E438" s="5" t="s">
        <v>15</v>
      </c>
      <c r="F438" s="5"/>
      <c r="G438" s="6">
        <f>G439</f>
        <v>1000</v>
      </c>
    </row>
    <row r="439" spans="1:256" s="14" customFormat="1" ht="51">
      <c r="A439" s="1" t="s">
        <v>84</v>
      </c>
      <c r="B439" s="7" t="s">
        <v>267</v>
      </c>
      <c r="C439" s="7" t="s">
        <v>279</v>
      </c>
      <c r="D439" s="7" t="s">
        <v>280</v>
      </c>
      <c r="E439" s="7" t="s">
        <v>15</v>
      </c>
      <c r="F439" s="7" t="s">
        <v>83</v>
      </c>
      <c r="G439" s="2">
        <v>1000</v>
      </c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  <c r="GI439" s="8"/>
      <c r="GJ439" s="8"/>
      <c r="GK439" s="8"/>
      <c r="GL439" s="8"/>
      <c r="GM439" s="8"/>
      <c r="GN439" s="8"/>
      <c r="GO439" s="8"/>
      <c r="GP439" s="8"/>
      <c r="GQ439" s="8"/>
      <c r="GR439" s="8"/>
      <c r="GS439" s="8"/>
      <c r="GT439" s="8"/>
      <c r="GU439" s="8"/>
      <c r="GV439" s="8"/>
      <c r="GW439" s="8"/>
      <c r="GX439" s="8"/>
      <c r="GY439" s="8"/>
      <c r="GZ439" s="8"/>
      <c r="HA439" s="8"/>
      <c r="HB439" s="8"/>
      <c r="HC439" s="8"/>
      <c r="HD439" s="8"/>
      <c r="HE439" s="8"/>
      <c r="HF439" s="8"/>
      <c r="HG439" s="8"/>
      <c r="HH439" s="8"/>
      <c r="HI439" s="8"/>
      <c r="HJ439" s="8"/>
      <c r="HK439" s="8"/>
      <c r="HL439" s="8"/>
      <c r="HM439" s="8"/>
      <c r="HN439" s="8"/>
      <c r="HO439" s="8"/>
      <c r="HP439" s="8"/>
      <c r="HQ439" s="8"/>
      <c r="HR439" s="8"/>
      <c r="HS439" s="8"/>
      <c r="HT439" s="8"/>
      <c r="HU439" s="8"/>
      <c r="HV439" s="8"/>
      <c r="HW439" s="8"/>
      <c r="HX439" s="8"/>
      <c r="HY439" s="8"/>
      <c r="HZ439" s="8"/>
      <c r="IA439" s="8"/>
      <c r="IB439" s="8"/>
      <c r="IC439" s="8"/>
      <c r="ID439" s="8"/>
      <c r="IE439" s="8"/>
      <c r="IF439" s="8"/>
      <c r="IG439" s="8"/>
      <c r="IH439" s="8"/>
      <c r="II439" s="8"/>
      <c r="IJ439" s="8"/>
      <c r="IK439" s="8"/>
      <c r="IL439" s="8"/>
      <c r="IM439" s="8"/>
      <c r="IN439" s="8"/>
      <c r="IO439" s="8"/>
      <c r="IP439" s="8"/>
      <c r="IQ439" s="8"/>
      <c r="IR439" s="8"/>
      <c r="IS439" s="8"/>
      <c r="IT439" s="8"/>
      <c r="IU439" s="8"/>
      <c r="IV439" s="8"/>
    </row>
    <row r="440" spans="1:256" s="14" customFormat="1">
      <c r="A440" s="4" t="s">
        <v>19</v>
      </c>
      <c r="B440" s="5" t="s">
        <v>267</v>
      </c>
      <c r="C440" s="5" t="s">
        <v>279</v>
      </c>
      <c r="D440" s="5" t="s">
        <v>280</v>
      </c>
      <c r="E440" s="5" t="s">
        <v>18</v>
      </c>
      <c r="F440" s="5"/>
      <c r="G440" s="6">
        <f>G441</f>
        <v>1000</v>
      </c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  <c r="FP440" s="8"/>
      <c r="FQ440" s="8"/>
      <c r="FR440" s="8"/>
      <c r="FS440" s="8"/>
      <c r="FT440" s="8"/>
      <c r="FU440" s="8"/>
      <c r="FV440" s="8"/>
      <c r="FW440" s="8"/>
      <c r="FX440" s="8"/>
      <c r="FY440" s="8"/>
      <c r="FZ440" s="8"/>
      <c r="GA440" s="8"/>
      <c r="GB440" s="8"/>
      <c r="GC440" s="8"/>
      <c r="GD440" s="8"/>
      <c r="GE440" s="8"/>
      <c r="GF440" s="8"/>
      <c r="GG440" s="8"/>
      <c r="GH440" s="8"/>
      <c r="GI440" s="8"/>
      <c r="GJ440" s="8"/>
      <c r="GK440" s="8"/>
      <c r="GL440" s="8"/>
      <c r="GM440" s="8"/>
      <c r="GN440" s="8"/>
      <c r="GO440" s="8"/>
      <c r="GP440" s="8"/>
      <c r="GQ440" s="8"/>
      <c r="GR440" s="8"/>
      <c r="GS440" s="8"/>
      <c r="GT440" s="8"/>
      <c r="GU440" s="8"/>
      <c r="GV440" s="8"/>
      <c r="GW440" s="8"/>
      <c r="GX440" s="8"/>
      <c r="GY440" s="8"/>
      <c r="GZ440" s="8"/>
      <c r="HA440" s="8"/>
      <c r="HB440" s="8"/>
      <c r="HC440" s="8"/>
      <c r="HD440" s="8"/>
      <c r="HE440" s="8"/>
      <c r="HF440" s="8"/>
      <c r="HG440" s="8"/>
      <c r="HH440" s="8"/>
      <c r="HI440" s="8"/>
      <c r="HJ440" s="8"/>
      <c r="HK440" s="8"/>
      <c r="HL440" s="8"/>
      <c r="HM440" s="8"/>
      <c r="HN440" s="8"/>
      <c r="HO440" s="8"/>
      <c r="HP440" s="8"/>
      <c r="HQ440" s="8"/>
      <c r="HR440" s="8"/>
      <c r="HS440" s="8"/>
      <c r="HT440" s="8"/>
      <c r="HU440" s="8"/>
      <c r="HV440" s="8"/>
      <c r="HW440" s="8"/>
      <c r="HX440" s="8"/>
      <c r="HY440" s="8"/>
      <c r="HZ440" s="8"/>
      <c r="IA440" s="8"/>
      <c r="IB440" s="8"/>
      <c r="IC440" s="8"/>
      <c r="ID440" s="8"/>
      <c r="IE440" s="8"/>
      <c r="IF440" s="8"/>
      <c r="IG440" s="8"/>
      <c r="IH440" s="8"/>
      <c r="II440" s="8"/>
      <c r="IJ440" s="8"/>
      <c r="IK440" s="8"/>
      <c r="IL440" s="8"/>
      <c r="IM440" s="8"/>
      <c r="IN440" s="8"/>
      <c r="IO440" s="8"/>
      <c r="IP440" s="8"/>
      <c r="IQ440" s="8"/>
      <c r="IR440" s="8"/>
      <c r="IS440" s="8"/>
      <c r="IT440" s="8"/>
      <c r="IU440" s="8"/>
      <c r="IV440" s="8"/>
    </row>
    <row r="441" spans="1:256" ht="25.5" outlineLevel="4">
      <c r="A441" s="4" t="s">
        <v>101</v>
      </c>
      <c r="B441" s="5" t="s">
        <v>267</v>
      </c>
      <c r="C441" s="5" t="s">
        <v>279</v>
      </c>
      <c r="D441" s="5" t="s">
        <v>280</v>
      </c>
      <c r="E441" s="5" t="s">
        <v>20</v>
      </c>
      <c r="F441" s="5"/>
      <c r="G441" s="6">
        <f>G442</f>
        <v>1000</v>
      </c>
    </row>
    <row r="442" spans="1:256" outlineLevel="7">
      <c r="A442" s="1" t="s">
        <v>88</v>
      </c>
      <c r="B442" s="7" t="s">
        <v>267</v>
      </c>
      <c r="C442" s="7" t="s">
        <v>279</v>
      </c>
      <c r="D442" s="7" t="s">
        <v>280</v>
      </c>
      <c r="E442" s="7" t="s">
        <v>20</v>
      </c>
      <c r="F442" s="7" t="s">
        <v>87</v>
      </c>
      <c r="G442" s="2">
        <v>1000</v>
      </c>
    </row>
    <row r="443" spans="1:256" ht="25.5" outlineLevel="7">
      <c r="A443" s="4" t="s">
        <v>27</v>
      </c>
      <c r="B443" s="5" t="s">
        <v>267</v>
      </c>
      <c r="C443" s="5" t="s">
        <v>279</v>
      </c>
      <c r="D443" s="5" t="s">
        <v>280</v>
      </c>
      <c r="E443" s="5" t="s">
        <v>26</v>
      </c>
      <c r="F443" s="5"/>
      <c r="G443" s="6">
        <f t="shared" ref="G443:G444" si="6">G444</f>
        <v>1000</v>
      </c>
    </row>
    <row r="444" spans="1:256" ht="25.5" outlineLevel="7">
      <c r="A444" s="4" t="s">
        <v>106</v>
      </c>
      <c r="B444" s="5" t="s">
        <v>267</v>
      </c>
      <c r="C444" s="5" t="s">
        <v>279</v>
      </c>
      <c r="D444" s="5" t="s">
        <v>280</v>
      </c>
      <c r="E444" s="5" t="s">
        <v>28</v>
      </c>
      <c r="F444" s="5"/>
      <c r="G444" s="6">
        <f t="shared" si="6"/>
        <v>1000</v>
      </c>
    </row>
    <row r="445" spans="1:256" ht="51" outlineLevel="7">
      <c r="A445" s="1" t="s">
        <v>84</v>
      </c>
      <c r="B445" s="7" t="s">
        <v>267</v>
      </c>
      <c r="C445" s="7" t="s">
        <v>279</v>
      </c>
      <c r="D445" s="7" t="s">
        <v>280</v>
      </c>
      <c r="E445" s="7" t="s">
        <v>28</v>
      </c>
      <c r="F445" s="7" t="s">
        <v>83</v>
      </c>
      <c r="G445" s="2">
        <v>1000</v>
      </c>
    </row>
    <row r="446" spans="1:256">
      <c r="A446" s="4" t="s">
        <v>326</v>
      </c>
      <c r="B446" s="5"/>
      <c r="C446" s="5"/>
      <c r="D446" s="5"/>
      <c r="E446" s="5"/>
      <c r="F446" s="5"/>
      <c r="G446" s="6">
        <f>G46+G9+G296+G360</f>
        <v>495353941</v>
      </c>
    </row>
    <row r="447" spans="1:256" ht="12.75" customHeight="1">
      <c r="A447" s="25"/>
      <c r="B447" s="26"/>
      <c r="C447" s="26"/>
      <c r="D447" s="26"/>
      <c r="E447" s="25"/>
      <c r="F447" s="25"/>
      <c r="G447" s="25"/>
    </row>
    <row r="450" spans="2:7" ht="12.75" customHeight="1">
      <c r="G450" s="28"/>
    </row>
    <row r="451" spans="2:7" ht="12.75" customHeight="1">
      <c r="B451" s="8"/>
      <c r="C451" s="8"/>
      <c r="D451" s="8"/>
      <c r="G451" s="25"/>
    </row>
    <row r="452" spans="2:7" ht="12.75" customHeight="1">
      <c r="B452" s="8"/>
      <c r="C452" s="8"/>
      <c r="D452" s="8"/>
      <c r="G452" s="29"/>
    </row>
  </sheetData>
  <mergeCells count="5">
    <mergeCell ref="E1:G1"/>
    <mergeCell ref="C2:G2"/>
    <mergeCell ref="E3:G3"/>
    <mergeCell ref="A5:G5"/>
    <mergeCell ref="C8:D8"/>
  </mergeCells>
  <pageMargins left="0.78740157480314965" right="0.39370078740157483" top="0.78740157480314965" bottom="0.78740157480314965" header="0.31496062992125984" footer="0.31496062992125984"/>
  <pageSetup paperSize="9" scale="81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rep:2.45.0.186</dc:description>
  <cp:lastModifiedBy>Андрей</cp:lastModifiedBy>
  <cp:lastPrinted>2018-11-16T02:20:51Z</cp:lastPrinted>
  <dcterms:created xsi:type="dcterms:W3CDTF">2018-09-26T03:31:46Z</dcterms:created>
  <dcterms:modified xsi:type="dcterms:W3CDTF">2018-12-21T02:42:56Z</dcterms:modified>
</cp:coreProperties>
</file>