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Материалы\"/>
    </mc:Choice>
  </mc:AlternateContent>
  <xr:revisionPtr revIDLastSave="0" documentId="13_ncr:1_{EB2C93E0-6B23-4E50-AEE4-57D36ED6CED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Лист1" sheetId="5" r:id="rId2"/>
    <sheet name="_params" sheetId="4" state="hidden" r:id="rId3"/>
  </sheets>
  <definedNames>
    <definedName name="APPT" localSheetId="0">Доходы!$A$9</definedName>
    <definedName name="FILE_NAME" localSheetId="0">Доходы!$G$3</definedName>
    <definedName name="FIO" localSheetId="0">Доходы!$C$9</definedName>
    <definedName name="FORM_CODE" localSheetId="0">Доходы!$G$5</definedName>
    <definedName name="LAST_CELL" localSheetId="0">Доходы!$E$161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Доходы!$G$4</definedName>
    <definedName name="REND_1" localSheetId="0">Доходы!$A$161</definedName>
    <definedName name="SIGN" localSheetId="0">Доходы!$A$8:$C$9</definedName>
    <definedName name="SRC_CODE" localSheetId="0">Доходы!#REF!</definedName>
    <definedName name="SRC_KIND" localSheetId="0">Доходы!#REF!</definedName>
    <definedName name="_xlnm.Print_Area" localSheetId="0">Доходы!$A$1:$E$228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8" i="1" l="1"/>
  <c r="D204" i="1"/>
  <c r="D179" i="1"/>
  <c r="C228" i="1"/>
  <c r="D202" i="1"/>
  <c r="C202" i="1"/>
  <c r="D200" i="1"/>
  <c r="C200" i="1"/>
  <c r="D198" i="1"/>
  <c r="C198" i="1"/>
  <c r="D193" i="1"/>
  <c r="C193" i="1"/>
  <c r="D190" i="1"/>
  <c r="C190" i="1"/>
  <c r="D184" i="1"/>
  <c r="C184" i="1"/>
  <c r="D175" i="1"/>
  <c r="C175" i="1"/>
  <c r="D173" i="1"/>
  <c r="C173" i="1"/>
  <c r="D164" i="1"/>
  <c r="C164" i="1"/>
  <c r="D223" i="1" l="1"/>
  <c r="C223" i="1"/>
  <c r="C222" i="1" s="1"/>
  <c r="E219" i="1"/>
  <c r="E218" i="1"/>
  <c r="E217" i="1"/>
  <c r="E216" i="1"/>
  <c r="D212" i="1"/>
  <c r="C212" i="1"/>
  <c r="D210" i="1"/>
  <c r="D209" i="1" s="1"/>
  <c r="C210" i="1"/>
  <c r="C209" i="1" s="1"/>
  <c r="E203" i="1"/>
  <c r="E202" i="1"/>
  <c r="E201" i="1"/>
  <c r="E200" i="1"/>
  <c r="E199" i="1"/>
  <c r="C204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204" i="1" l="1"/>
  <c r="C221" i="1"/>
  <c r="D222" i="1"/>
  <c r="E222" i="1" s="1"/>
  <c r="E223" i="1"/>
  <c r="D221" i="1"/>
  <c r="E224" i="1"/>
  <c r="E198" i="1"/>
  <c r="E162" i="1"/>
  <c r="G6" i="1"/>
  <c r="E221" i="1" l="1"/>
  <c r="F6" i="1"/>
  <c r="E19" i="5" l="1"/>
  <c r="E18" i="5"/>
  <c r="E17" i="5"/>
  <c r="E16" i="5"/>
  <c r="E15" i="5"/>
  <c r="E14" i="5"/>
  <c r="C13" i="5"/>
  <c r="E10" i="5"/>
  <c r="E9" i="5"/>
  <c r="E8" i="5"/>
  <c r="E7" i="5"/>
  <c r="E6" i="5"/>
  <c r="E5" i="5"/>
  <c r="E4" i="5"/>
  <c r="E3" i="5"/>
  <c r="D10" i="5"/>
  <c r="D9" i="5"/>
  <c r="D8" i="5"/>
  <c r="D7" i="5"/>
  <c r="D6" i="5"/>
  <c r="D5" i="5"/>
  <c r="D4" i="5"/>
  <c r="D3" i="5"/>
  <c r="C2" i="5"/>
  <c r="D2" i="5" s="1"/>
  <c r="D1" i="5"/>
  <c r="D83" i="1" l="1"/>
  <c r="D84" i="1"/>
  <c r="D58" i="1"/>
  <c r="D31" i="1"/>
  <c r="D28" i="1"/>
  <c r="D25" i="1"/>
  <c r="D14" i="1"/>
  <c r="D24" i="1" l="1"/>
  <c r="D23" i="1" s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29" i="1"/>
  <c r="E28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4" i="1" l="1"/>
  <c r="D8" i="1"/>
  <c r="E8" i="1" s="1"/>
  <c r="D7" i="1" l="1"/>
  <c r="E7" i="1" l="1"/>
  <c r="D6" i="1"/>
  <c r="E6" i="1" s="1"/>
  <c r="D220" i="1"/>
  <c r="D205" i="1" s="1"/>
  <c r="E205" i="1" s="1"/>
  <c r="E228" i="1"/>
  <c r="C220" i="1"/>
  <c r="C205" i="1" s="1"/>
  <c r="C227" i="1"/>
  <c r="C226" i="1"/>
  <c r="C225" i="1" s="1"/>
  <c r="D227" i="1"/>
  <c r="E227" i="1" s="1"/>
  <c r="E220" i="1" l="1"/>
  <c r="D226" i="1"/>
  <c r="D225" i="1" l="1"/>
  <c r="E225" i="1" s="1"/>
  <c r="E226" i="1"/>
</calcChain>
</file>

<file path=xl/sharedStrings.xml><?xml version="1.0" encoding="utf-8"?>
<sst xmlns="http://schemas.openxmlformats.org/spreadsheetml/2006/main" count="469" uniqueCount="425">
  <si>
    <t xml:space="preserve"> Наименование показателя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</si>
  <si>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</si>
  <si>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</si>
  <si>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</si>
  <si>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</si>
  <si>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</si>
  <si>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</si>
  <si>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</si>
  <si>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</si>
  <si>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</si>
  <si>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</si>
  <si>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</si>
  <si>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</si>
  <si>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</si>
  <si>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</si>
  <si>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</si>
  <si>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</si>
  <si>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</si>
  <si>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</si>
  <si>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</si>
  <si>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</si>
  <si>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</si>
  <si>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</si>
  <si>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</si>
  <si>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</si>
  <si>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</si>
  <si>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</si>
  <si>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</si>
  <si>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</si>
  <si>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</si>
  <si>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</si>
  <si>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</si>
  <si>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</si>
  <si>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</si>
  <si>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</si>
  <si>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</si>
  <si>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</si>
  <si>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</si>
  <si>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</si>
  <si>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</si>
  <si>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</si>
  <si>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</si>
  <si>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</si>
  <si>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</si>
  <si>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</si>
  <si>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</si>
  <si>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</si>
  <si>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</si>
  <si>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</si>
  <si>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</si>
  <si>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</si>
  <si>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</si>
  <si>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</si>
  <si>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</si>
  <si>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</si>
  <si>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</si>
  <si>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</si>
  <si>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</si>
  <si>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</si>
  <si>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</si>
  <si>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</si>
  <si>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</si>
  <si>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</si>
  <si>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</si>
  <si>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</si>
  <si>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</si>
  <si>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</si>
  <si>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</si>
  <si>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</si>
  <si>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</si>
  <si>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</si>
  <si>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</si>
  <si>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</si>
  <si>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</si>
  <si>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</si>
  <si>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</si>
  <si>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</si>
  <si>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</si>
  <si>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</si>
  <si>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</si>
  <si>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</si>
  <si>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</si>
  <si>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</si>
  <si>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</si>
  <si>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</si>
  <si>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</si>
  <si>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</si>
  <si>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</si>
  <si>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</si>
  <si>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</si>
  <si>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</si>
  <si>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</si>
  <si>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</si>
  <si>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</si>
  <si>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</si>
  <si>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</si>
  <si>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</si>
  <si>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</si>
  <si>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</si>
  <si>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</si>
  <si>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</si>
  <si>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</si>
  <si>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</si>
  <si>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</si>
  <si>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</si>
  <si>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</si>
  <si>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</si>
  <si>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</si>
  <si>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</si>
  <si>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</si>
  <si>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</si>
  <si>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</si>
  <si>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</si>
  <si>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</si>
  <si>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</si>
  <si>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</si>
  <si>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</si>
  <si>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</si>
  <si>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</si>
  <si>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</si>
  <si>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</si>
  <si>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</si>
  <si>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</si>
  <si>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</si>
  <si>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</si>
  <si>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</si>
  <si>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917 11302060000000130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</si>
  <si>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</si>
  <si>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</si>
  <si>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</si>
  <si>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</si>
  <si>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</si>
  <si>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</si>
  <si>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917 11302995050000130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</si>
  <si>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</si>
  <si>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</si>
  <si>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</si>
  <si>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</si>
  <si>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</si>
  <si>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</si>
  <si>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</si>
  <si>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</si>
  <si>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</si>
  <si>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</si>
  <si>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</si>
  <si>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</si>
  <si>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</si>
  <si>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</si>
  <si>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</si>
  <si>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</si>
  <si>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</si>
  <si>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</si>
  <si>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</si>
  <si>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</si>
  <si>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</si>
  <si>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</si>
  <si>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</si>
  <si>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</si>
  <si>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837 11601053019000140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</si>
  <si>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</si>
  <si>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</si>
  <si>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</si>
  <si>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</si>
  <si>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806 11601063010000140</t>
  </si>
  <si>
    <t>837 11601063010000140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</si>
  <si>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</si>
  <si>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</si>
  <si>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</si>
  <si>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</si>
  <si>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</si>
  <si>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</si>
  <si>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</si>
  <si>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</si>
  <si>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</si>
  <si>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</si>
  <si>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</si>
  <si>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</si>
  <si>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</si>
  <si>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</si>
  <si>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</si>
  <si>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</si>
  <si>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</si>
  <si>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</si>
  <si>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</si>
  <si>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</si>
  <si>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806 11601203010000140</t>
  </si>
  <si>
    <t>837 11601203010000140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</si>
  <si>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</si>
  <si>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</si>
  <si>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</si>
  <si>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917 11607090050000140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</si>
  <si>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</si>
  <si>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</si>
  <si>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</si>
  <si>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</si>
  <si>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</si>
  <si>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</si>
  <si>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188 11610123010000140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</si>
  <si>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</si>
  <si>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</si>
  <si>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</si>
  <si>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
Платежи по искам о возмещении вреда, причиненного окружающей среде, а также платежи, уплачиваемые</t>
  </si>
  <si>
    <t>843 11611000010000140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</si>
  <si>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</si>
  <si>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</si>
  <si>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</si>
  <si>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</si>
  <si>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</si>
  <si>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</si>
  <si>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</si>
  <si>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</si>
  <si>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</si>
  <si>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</si>
  <si>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</si>
  <si>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</si>
  <si>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</si>
  <si>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</si>
  <si>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</si>
  <si>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</si>
  <si>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</si>
  <si>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</si>
  <si>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</si>
  <si>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</si>
  <si>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</si>
  <si>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</si>
  <si>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</si>
  <si>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</si>
  <si>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</si>
  <si>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</si>
  <si>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</si>
  <si>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</si>
  <si>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</si>
  <si>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</si>
  <si>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</si>
  <si>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</si>
  <si>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</si>
  <si>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917 20229999050000150</t>
  </si>
  <si>
    <t>957 20229999050000150</t>
  </si>
  <si>
    <t>971 20229999050000150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</si>
  <si>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</si>
  <si>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</si>
  <si>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</si>
  <si>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</si>
  <si>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</si>
  <si>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</si>
  <si>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</si>
  <si>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</si>
  <si>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</si>
  <si>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</si>
  <si>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917 20230024050000150</t>
  </si>
  <si>
    <t>971 20230024050000150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</si>
  <si>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</si>
  <si>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</si>
  <si>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</si>
  <si>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</si>
  <si>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</si>
  <si>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</si>
  <si>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</si>
  <si>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</si>
  <si>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</si>
  <si>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</si>
  <si>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</si>
  <si>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</si>
  <si>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</si>
  <si>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</si>
  <si>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</si>
  <si>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</si>
  <si>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</si>
  <si>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910 20240014050000150</t>
  </si>
  <si>
    <t>912 20240014050000150</t>
  </si>
  <si>
    <t>917 20240014050000150</t>
  </si>
  <si>
    <t>971 20240014050000150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</si>
  <si>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</si>
  <si>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</si>
  <si>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</si>
  <si>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971 20245303050000150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</si>
  <si>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</si>
  <si>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</si>
  <si>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муниципальных районов</t>
  </si>
  <si>
    <t>910 20249999050000150</t>
  </si>
  <si>
    <t>ПРОЧИЕ БЕЗВОЗМЕЗДНЫЕ ПОСТУПЛЕНИЯ</t>
  </si>
  <si>
    <t>959 20700000000000000</t>
  </si>
  <si>
    <t>Прочие безвозмездные поступления в бюджеты муниципальных районов</t>
  </si>
  <si>
    <t>959 20705030050000150</t>
  </si>
  <si>
    <t>ВОЗВРАТ ОСТАТКОВ СУБСИДИЙ, СУБВЕНЦИЙ И ИНЫХ МЕЖБЮДЖЕТНЫХ ТРАНСФЕРТОВ, ИМЕЮЩИХ ЦЕЛЕВОЕ НАЗНАЧЕНИЕ, ПРОШЛЫХ ЛЕТ</t>
  </si>
  <si>
    <t>917 21900000000000000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</si>
  <si>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</si>
  <si>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</si>
  <si>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</si>
  <si>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917 21960010050000150</t>
  </si>
  <si>
    <t>Доходы/PARAMS</t>
  </si>
  <si>
    <t/>
  </si>
  <si>
    <t>(руб.)</t>
  </si>
  <si>
    <t>КБК</t>
  </si>
  <si>
    <t xml:space="preserve"> Ожидаемая оценка</t>
  </si>
  <si>
    <t>Темп роста/
снижения, %</t>
  </si>
  <si>
    <t>Доходы</t>
  </si>
  <si>
    <t>Оценка ожидаемого исполнения  бюджета МО "Катангский район"   в 2021 году</t>
  </si>
  <si>
    <t>Решение Думы района "О бюджете муниципального образования «Катангский район» на 2021 год и на плановый период 2022 и 2024 годов» ( ред.  от 23.07.2021 № 3/1)</t>
  </si>
  <si>
    <t>182 10102010010000110</t>
  </si>
  <si>
    <t>Доходы бюджета - ИТОГО</t>
  </si>
  <si>
    <t>Р А С Х О Д 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</si>
  <si>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</si>
  <si>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</si>
  <si>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</si>
  <si>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</si>
  <si>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</si>
  <si>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</si>
  <si>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</si>
  <si>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</si>
  <si>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</si>
  <si>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</si>
  <si>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</si>
  <si>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</si>
  <si>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</si>
  <si>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</si>
  <si>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</si>
  <si>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</si>
  <si>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</si>
  <si>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</si>
  <si>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безопасность и праоохранительная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</si>
  <si>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</si>
  <si>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</si>
  <si>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</si>
  <si>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</si>
  <si>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</si>
  <si>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</si>
  <si>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</si>
  <si>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</si>
  <si>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</si>
  <si>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</si>
  <si>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</si>
  <si>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</si>
  <si>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</si>
  <si>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</si>
  <si>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</si>
  <si>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</si>
  <si>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</si>
  <si>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 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</si>
  <si>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</si>
  <si>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</si>
  <si>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</si>
  <si>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</si>
  <si>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</si>
  <si>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</si>
  <si>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</si>
  <si>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</si>
  <si>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</si>
  <si>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</si>
  <si>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</si>
  <si>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</si>
  <si>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</si>
  <si>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</si>
  <si>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</si>
  <si>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</si>
  <si>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</si>
  <si>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</si>
  <si>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</si>
  <si>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</si>
  <si>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</si>
  <si>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</si>
  <si>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</si>
  <si>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</si>
  <si>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</si>
  <si>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</si>
  <si>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</si>
  <si>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</si>
  <si>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</si>
  <si>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</si>
  <si>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</si>
  <si>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</si>
  <si>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</si>
  <si>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</si>
  <si>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</si>
  <si>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</si>
  <si>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</si>
  <si>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</si>
  <si>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</si>
  <si>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</si>
  <si>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</si>
  <si>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</si>
  <si>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</si>
  <si>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расходов</t>
  </si>
  <si>
    <t>Источники финансирования дефицита бюджетов - всего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</si>
  <si>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</si>
  <si>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</si>
  <si>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</si>
  <si>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</si>
  <si>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</si>
  <si>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</si>
  <si>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</si>
  <si>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</si>
  <si>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</si>
  <si>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</si>
  <si>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000 01 02 00 00 05 0000 710</t>
  </si>
  <si>
    <t>Погашение  кредитов предоставленных 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</si>
  <si>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</si>
  <si>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</si>
  <si>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</si>
  <si>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</si>
  <si>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</si>
  <si>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</si>
  <si>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</si>
  <si>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</si>
  <si>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</si>
  <si>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</si>
  <si>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</si>
  <si>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</si>
  <si>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</si>
  <si>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</si>
  <si>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</si>
  <si>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</si>
  <si>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</si>
  <si>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</si>
  <si>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</si>
  <si>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</si>
  <si>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Увеличение прочих остатков денежных средств бюджетов муниципальных районов </t>
  </si>
  <si>
    <t>000 01 05 02 01 05 0000 510</t>
  </si>
  <si>
    <t>Уменьшение остатков средств, всего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</si>
  <si>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</si>
  <si>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</si>
  <si>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</si>
  <si>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</si>
  <si>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и муниципальных районов</t>
  </si>
  <si>
    <t>000 01 05 02 01 05 0000 610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</si>
</sst>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?"/>
    <numFmt numFmtId="165" formatCode="#,##0.00\ _₽"/>
    <numFmt numFmtId="166" formatCode="#,##0.0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2" tint="-0.7499923703726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8" fillId="0" borderId="6">
      <alignment horizontal="left" wrapText="1" indent="2"/>
    </xf>
    <xf numFmtId="49" fontId="8" fillId="0" borderId="7">
      <alignment horizontal="center" shrinkToFit="1"/>
    </xf>
    <xf numFmtId="4" fontId="8" fillId="0" borderId="7">
      <alignment horizontal="right" shrinkToFit="1"/>
    </xf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3" fontId="4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/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wrapText="1"/>
    </xf>
    <xf numFmtId="4" fontId="9" fillId="0" borderId="8" xfId="5" applyFont="1" applyBorder="1" applyAlignment="1">
      <alignment horizontal="center" shrinkToFit="1"/>
    </xf>
    <xf numFmtId="0" fontId="10" fillId="0" borderId="2" xfId="3" applyFont="1" applyBorder="1" applyAlignment="1">
      <alignment wrapText="1"/>
    </xf>
    <xf numFmtId="4" fontId="10" fillId="0" borderId="8" xfId="5" applyFont="1" applyBorder="1" applyAlignment="1">
      <alignment horizontal="center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/>
    <xf numFmtId="0" fontId="3" fillId="0" borderId="0" xfId="0" applyFont="1"/>
    <xf numFmtId="4" fontId="11" fillId="0" borderId="0" xfId="0" applyNumberFormat="1" applyFont="1"/>
    <xf numFmtId="0" fontId="11" fillId="0" borderId="0" xfId="0" applyFont="1"/>
    <xf numFmtId="4" fontId="3" fillId="0" borderId="0" xfId="0" applyNumberFormat="1" applyFont="1"/>
    <xf numFmtId="3" fontId="11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 applyProtection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0" borderId="2" xfId="4" applyFont="1" applyBorder="1" applyAlignment="1">
      <alignment horizontal="center" vertical="center" shrinkToFit="1"/>
    </xf>
    <xf numFmtId="49" fontId="10" fillId="0" borderId="2" xfId="4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xl105" xfId="4" xr:uid="{12F9C304-09FF-44B8-8B75-6C68C4EC65B4}"/>
    <cellStyle name="xl120" xfId="3" xr:uid="{8EDC6303-244F-48C7-9C90-040732027F61}"/>
    <cellStyle name="xl95" xfId="5" xr:uid="{126C1D0A-4A57-4FDD-A8F9-CB52171F381D}"/>
    <cellStyle name="Обычный" xfId="0" builtinId="0"/>
    <cellStyle name="Обычный 4" xfId="2" xr:uid="{7DB520FA-52C6-4C94-8D16-851F7CF36DCC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8"/>
  <sheetViews>
    <sheetView showGridLines="0" tabSelected="1" view="pageBreakPreview" topLeftCell="A217" zoomScaleNormal="100" zoomScaleSheetLayoutView="100" workbookViewId="0">
      <selection activeCell="L7" sqref="K7:L7"/>
    </sheetView>
  </sheetViews>
  <sheetFormatPr defaultRowHeight="12.75" customHeight="1" x14ac:dyDescent="0.2"/>
  <cols>
    <col min="1" max="1" width="43.7109375" style="49" customWidth="1"/>
    <col min="2" max="2" width="24.42578125" style="67" customWidth="1"/>
    <col min="3" max="3" width="21" style="49" customWidth="1"/>
    <col min="4" max="4" width="18.7109375" style="49" customWidth="1"/>
    <col min="5" max="5" width="8.42578125" style="69" customWidth="1"/>
    <col min="6" max="6" width="20.140625" style="49" customWidth="1"/>
    <col min="7" max="7" width="21" style="49" customWidth="1"/>
    <col min="8" max="16384" width="9.140625" style="49"/>
  </cols>
  <sheetData>
    <row r="1" spans="1:7" x14ac:dyDescent="0.2">
      <c r="A1" s="1"/>
      <c r="B1" s="59"/>
      <c r="C1" s="2"/>
      <c r="D1" s="2"/>
      <c r="E1" s="68"/>
    </row>
    <row r="2" spans="1:7" ht="18.2" customHeight="1" x14ac:dyDescent="0.2">
      <c r="A2" s="41" t="s">
        <v>297</v>
      </c>
      <c r="B2" s="41"/>
      <c r="C2" s="41"/>
      <c r="D2" s="41"/>
      <c r="E2" s="41"/>
    </row>
    <row r="3" spans="1:7" x14ac:dyDescent="0.2">
      <c r="A3" s="3"/>
      <c r="B3" s="59"/>
      <c r="C3" s="3"/>
      <c r="D3" s="3"/>
      <c r="E3" s="69" t="s">
        <v>292</v>
      </c>
    </row>
    <row r="4" spans="1:7" ht="114.75" x14ac:dyDescent="0.2">
      <c r="A4" s="38" t="s">
        <v>0</v>
      </c>
      <c r="B4" s="38" t="s">
        <v>293</v>
      </c>
      <c r="C4" s="10" t="s">
        <v>298</v>
      </c>
      <c r="D4" s="28" t="s">
        <v>294</v>
      </c>
      <c r="E4" s="28" t="s">
        <v>295</v>
      </c>
    </row>
    <row r="5" spans="1:7" ht="19.5" customHeight="1" x14ac:dyDescent="0.2">
      <c r="A5" s="42" t="s">
        <v>296</v>
      </c>
      <c r="B5" s="42"/>
      <c r="C5" s="42"/>
      <c r="D5" s="42"/>
      <c r="E5" s="42"/>
    </row>
    <row r="6" spans="1:7" s="51" customFormat="1" ht="19.5" customHeight="1" x14ac:dyDescent="0.25">
      <c r="A6" s="43" t="s">
        <v>1</v>
      </c>
      <c r="B6" s="60" t="s">
        <v>2</v>
      </c>
      <c r="C6" s="55">
        <v>356449500</v>
      </c>
      <c r="D6" s="56">
        <f>D7+D13+D23+D37+D43+D57+D65+D76+D83+D116</f>
        <v>341410779</v>
      </c>
      <c r="E6" s="53">
        <f t="shared" ref="E6:E69" si="0">D6*100/C6</f>
        <v>95.780967289896608</v>
      </c>
      <c r="F6" s="50">
        <f>C6+C120</f>
        <v>620461963.37</v>
      </c>
      <c r="G6" s="50">
        <f>D6+D120</f>
        <v>608393542.37</v>
      </c>
    </row>
    <row r="7" spans="1:7" x14ac:dyDescent="0.2">
      <c r="A7" s="44" t="s">
        <v>3</v>
      </c>
      <c r="B7" s="61" t="s">
        <v>4</v>
      </c>
      <c r="C7" s="57">
        <v>310775060</v>
      </c>
      <c r="D7" s="57">
        <f>D8</f>
        <v>294327019</v>
      </c>
      <c r="E7" s="54">
        <f t="shared" si="0"/>
        <v>94.707412814915074</v>
      </c>
    </row>
    <row r="8" spans="1:7" x14ac:dyDescent="0.2">
      <c r="A8" s="44" t="s">
        <v>5</v>
      </c>
      <c r="B8" s="61" t="s">
        <v>6</v>
      </c>
      <c r="C8" s="57">
        <v>310775060</v>
      </c>
      <c r="D8" s="57">
        <f>D9+D10</f>
        <v>294327019</v>
      </c>
      <c r="E8" s="54">
        <f t="shared" si="0"/>
        <v>94.707412814915074</v>
      </c>
    </row>
    <row r="9" spans="1:7" ht="141.75" customHeight="1" x14ac:dyDescent="0.2">
      <c r="A9" s="45" t="s">
        <v>7</v>
      </c>
      <c r="B9" s="61" t="s">
        <v>299</v>
      </c>
      <c r="C9" s="57">
        <v>310743860</v>
      </c>
      <c r="D9" s="57">
        <v>294304019</v>
      </c>
      <c r="E9" s="54">
        <f t="shared" si="0"/>
        <v>94.709520246031573</v>
      </c>
    </row>
    <row r="10" spans="1:7" ht="144.75" customHeight="1" x14ac:dyDescent="0.2">
      <c r="A10" s="45" t="s">
        <v>8</v>
      </c>
      <c r="B10" s="61" t="s">
        <v>9</v>
      </c>
      <c r="C10" s="57">
        <v>31200</v>
      </c>
      <c r="D10" s="57">
        <v>23000</v>
      </c>
      <c r="E10" s="54">
        <f t="shared" si="0"/>
        <v>73.717948717948715</v>
      </c>
    </row>
    <row r="11" spans="1:7" ht="97.5" customHeight="1" x14ac:dyDescent="0.2">
      <c r="A11" s="44" t="s">
        <v>10</v>
      </c>
      <c r="B11" s="61" t="s">
        <v>11</v>
      </c>
      <c r="C11" s="57">
        <v>20800</v>
      </c>
      <c r="D11" s="57">
        <v>11000</v>
      </c>
      <c r="E11" s="54">
        <f t="shared" si="0"/>
        <v>52.884615384615387</v>
      </c>
    </row>
    <row r="12" spans="1:7" ht="90.75" customHeight="1" x14ac:dyDescent="0.2">
      <c r="A12" s="45" t="s">
        <v>12</v>
      </c>
      <c r="B12" s="61" t="s">
        <v>13</v>
      </c>
      <c r="C12" s="57">
        <v>10400</v>
      </c>
      <c r="D12" s="57">
        <v>12000</v>
      </c>
      <c r="E12" s="54">
        <f t="shared" si="0"/>
        <v>115.38461538461539</v>
      </c>
    </row>
    <row r="13" spans="1:7" ht="65.25" customHeight="1" x14ac:dyDescent="0.2">
      <c r="A13" s="44" t="s">
        <v>14</v>
      </c>
      <c r="B13" s="61" t="s">
        <v>15</v>
      </c>
      <c r="C13" s="57">
        <v>21206600</v>
      </c>
      <c r="D13" s="57">
        <v>21206600</v>
      </c>
      <c r="E13" s="54">
        <f t="shared" si="0"/>
        <v>100</v>
      </c>
    </row>
    <row r="14" spans="1:7" ht="38.25" x14ac:dyDescent="0.2">
      <c r="A14" s="44" t="s">
        <v>16</v>
      </c>
      <c r="B14" s="61" t="s">
        <v>17</v>
      </c>
      <c r="C14" s="57">
        <v>21206600</v>
      </c>
      <c r="D14" s="57">
        <f>D15+D17+D19+D21</f>
        <v>21206600</v>
      </c>
      <c r="E14" s="54">
        <f t="shared" si="0"/>
        <v>100</v>
      </c>
    </row>
    <row r="15" spans="1:7" ht="91.5" customHeight="1" x14ac:dyDescent="0.2">
      <c r="A15" s="44" t="s">
        <v>18</v>
      </c>
      <c r="B15" s="61" t="s">
        <v>19</v>
      </c>
      <c r="C15" s="57">
        <v>5937848</v>
      </c>
      <c r="D15" s="57">
        <v>10643000</v>
      </c>
      <c r="E15" s="54">
        <f t="shared" si="0"/>
        <v>179.24002096382392</v>
      </c>
    </row>
    <row r="16" spans="1:7" ht="157.5" customHeight="1" x14ac:dyDescent="0.2">
      <c r="A16" s="45" t="s">
        <v>20</v>
      </c>
      <c r="B16" s="61" t="s">
        <v>21</v>
      </c>
      <c r="C16" s="57">
        <v>5937848</v>
      </c>
      <c r="D16" s="57">
        <v>10643000</v>
      </c>
      <c r="E16" s="54">
        <f t="shared" si="0"/>
        <v>179.24002096382392</v>
      </c>
    </row>
    <row r="17" spans="1:6" ht="111" customHeight="1" x14ac:dyDescent="0.2">
      <c r="A17" s="45" t="s">
        <v>22</v>
      </c>
      <c r="B17" s="61" t="s">
        <v>23</v>
      </c>
      <c r="C17" s="57">
        <v>212066</v>
      </c>
      <c r="D17" s="57">
        <v>62300</v>
      </c>
      <c r="E17" s="54">
        <f t="shared" si="0"/>
        <v>29.377646581724559</v>
      </c>
      <c r="F17" s="52"/>
    </row>
    <row r="18" spans="1:6" ht="102.75" customHeight="1" x14ac:dyDescent="0.2">
      <c r="A18" s="45" t="s">
        <v>24</v>
      </c>
      <c r="B18" s="61" t="s">
        <v>25</v>
      </c>
      <c r="C18" s="57">
        <v>212066</v>
      </c>
      <c r="D18" s="57">
        <v>62300</v>
      </c>
      <c r="E18" s="54">
        <f t="shared" si="0"/>
        <v>29.377646581724559</v>
      </c>
    </row>
    <row r="19" spans="1:6" ht="59.25" customHeight="1" x14ac:dyDescent="0.2">
      <c r="A19" s="44" t="s">
        <v>26</v>
      </c>
      <c r="B19" s="61" t="s">
        <v>27</v>
      </c>
      <c r="C19" s="57">
        <v>12723960</v>
      </c>
      <c r="D19" s="57">
        <v>11765200</v>
      </c>
      <c r="E19" s="54">
        <f t="shared" si="0"/>
        <v>92.464924441761838</v>
      </c>
    </row>
    <row r="20" spans="1:6" ht="90" customHeight="1" x14ac:dyDescent="0.2">
      <c r="A20" s="45" t="s">
        <v>28</v>
      </c>
      <c r="B20" s="61" t="s">
        <v>29</v>
      </c>
      <c r="C20" s="57">
        <v>12723960</v>
      </c>
      <c r="D20" s="57">
        <v>11765200</v>
      </c>
      <c r="E20" s="54">
        <f t="shared" si="0"/>
        <v>92.464924441761838</v>
      </c>
    </row>
    <row r="21" spans="1:6" ht="76.5" x14ac:dyDescent="0.2">
      <c r="A21" s="44" t="s">
        <v>30</v>
      </c>
      <c r="B21" s="61" t="s">
        <v>31</v>
      </c>
      <c r="C21" s="57">
        <v>2332726</v>
      </c>
      <c r="D21" s="57">
        <v>-1263900</v>
      </c>
      <c r="E21" s="54">
        <f t="shared" si="0"/>
        <v>-54.181245461318646</v>
      </c>
    </row>
    <row r="22" spans="1:6" ht="114.75" x14ac:dyDescent="0.2">
      <c r="A22" s="45" t="s">
        <v>32</v>
      </c>
      <c r="B22" s="61" t="s">
        <v>33</v>
      </c>
      <c r="C22" s="57">
        <v>2332726</v>
      </c>
      <c r="D22" s="57">
        <v>-1263900</v>
      </c>
      <c r="E22" s="54">
        <f t="shared" si="0"/>
        <v>-54.181245461318646</v>
      </c>
    </row>
    <row r="23" spans="1:6" x14ac:dyDescent="0.2">
      <c r="A23" s="44" t="s">
        <v>34</v>
      </c>
      <c r="B23" s="61" t="s">
        <v>35</v>
      </c>
      <c r="C23" s="57">
        <v>6072400</v>
      </c>
      <c r="D23" s="57">
        <f>D24+D28+D35</f>
        <v>5921600</v>
      </c>
      <c r="E23" s="54">
        <f t="shared" si="0"/>
        <v>97.516632632896389</v>
      </c>
    </row>
    <row r="24" spans="1:6" ht="25.5" x14ac:dyDescent="0.2">
      <c r="A24" s="44" t="s">
        <v>36</v>
      </c>
      <c r="B24" s="61" t="s">
        <v>37</v>
      </c>
      <c r="C24" s="57">
        <v>5111400</v>
      </c>
      <c r="D24" s="57">
        <f>D25+D28</f>
        <v>4736575</v>
      </c>
      <c r="E24" s="54">
        <f t="shared" si="0"/>
        <v>92.666881871894191</v>
      </c>
    </row>
    <row r="25" spans="1:6" ht="38.25" x14ac:dyDescent="0.2">
      <c r="A25" s="44" t="s">
        <v>38</v>
      </c>
      <c r="B25" s="61" t="s">
        <v>39</v>
      </c>
      <c r="C25" s="57">
        <v>4499700</v>
      </c>
      <c r="D25" s="57">
        <f>D26+D27</f>
        <v>4151550</v>
      </c>
      <c r="E25" s="54">
        <f t="shared" si="0"/>
        <v>92.262817521168074</v>
      </c>
    </row>
    <row r="26" spans="1:6" ht="38.25" x14ac:dyDescent="0.2">
      <c r="A26" s="44" t="s">
        <v>38</v>
      </c>
      <c r="B26" s="61" t="s">
        <v>40</v>
      </c>
      <c r="C26" s="57">
        <v>4499700</v>
      </c>
      <c r="D26" s="57">
        <v>4154250</v>
      </c>
      <c r="E26" s="54">
        <f t="shared" si="0"/>
        <v>92.322821521434761</v>
      </c>
    </row>
    <row r="27" spans="1:6" ht="51" x14ac:dyDescent="0.2">
      <c r="A27" s="44" t="s">
        <v>41</v>
      </c>
      <c r="B27" s="61" t="s">
        <v>42</v>
      </c>
      <c r="C27" s="57">
        <v>0</v>
      </c>
      <c r="D27" s="57">
        <v>-2700</v>
      </c>
      <c r="E27" s="54">
        <v>0</v>
      </c>
    </row>
    <row r="28" spans="1:6" ht="49.5" customHeight="1" x14ac:dyDescent="0.2">
      <c r="A28" s="44" t="s">
        <v>43</v>
      </c>
      <c r="B28" s="61" t="s">
        <v>44</v>
      </c>
      <c r="C28" s="57">
        <v>611700</v>
      </c>
      <c r="D28" s="57">
        <f>D29+D30</f>
        <v>585025</v>
      </c>
      <c r="E28" s="54">
        <f t="shared" si="0"/>
        <v>95.639202223312083</v>
      </c>
    </row>
    <row r="29" spans="1:6" ht="49.5" customHeight="1" x14ac:dyDescent="0.2">
      <c r="A29" s="44" t="s">
        <v>43</v>
      </c>
      <c r="B29" s="61" t="s">
        <v>45</v>
      </c>
      <c r="C29" s="57">
        <v>611700</v>
      </c>
      <c r="D29" s="57">
        <v>587325</v>
      </c>
      <c r="E29" s="54">
        <f t="shared" si="0"/>
        <v>96.015203531142717</v>
      </c>
    </row>
    <row r="30" spans="1:6" ht="63.75" x14ac:dyDescent="0.2">
      <c r="A30" s="44" t="s">
        <v>46</v>
      </c>
      <c r="B30" s="61" t="s">
        <v>47</v>
      </c>
      <c r="C30" s="57">
        <v>0</v>
      </c>
      <c r="D30" s="57">
        <v>-2300</v>
      </c>
      <c r="E30" s="54">
        <v>0</v>
      </c>
    </row>
    <row r="31" spans="1:6" ht="25.5" x14ac:dyDescent="0.2">
      <c r="A31" s="44" t="s">
        <v>48</v>
      </c>
      <c r="B31" s="61" t="s">
        <v>49</v>
      </c>
      <c r="C31" s="57">
        <v>361000</v>
      </c>
      <c r="D31" s="57">
        <f>D32+D34</f>
        <v>373900</v>
      </c>
      <c r="E31" s="54">
        <f t="shared" si="0"/>
        <v>103.57340720221606</v>
      </c>
    </row>
    <row r="32" spans="1:6" ht="25.5" x14ac:dyDescent="0.2">
      <c r="A32" s="44" t="s">
        <v>48</v>
      </c>
      <c r="B32" s="61" t="s">
        <v>50</v>
      </c>
      <c r="C32" s="57">
        <v>361000</v>
      </c>
      <c r="D32" s="57">
        <v>375000</v>
      </c>
      <c r="E32" s="54">
        <f t="shared" si="0"/>
        <v>103.8781163434903</v>
      </c>
    </row>
    <row r="33" spans="1:5" ht="65.25" customHeight="1" x14ac:dyDescent="0.2">
      <c r="A33" s="44" t="s">
        <v>51</v>
      </c>
      <c r="B33" s="61" t="s">
        <v>52</v>
      </c>
      <c r="C33" s="57">
        <v>361000</v>
      </c>
      <c r="D33" s="57">
        <v>375000</v>
      </c>
      <c r="E33" s="54">
        <f t="shared" si="0"/>
        <v>103.8781163434903</v>
      </c>
    </row>
    <row r="34" spans="1:5" ht="38.25" x14ac:dyDescent="0.2">
      <c r="A34" s="46" t="s">
        <v>53</v>
      </c>
      <c r="B34" s="62" t="s">
        <v>54</v>
      </c>
      <c r="C34" s="58">
        <v>0</v>
      </c>
      <c r="D34" s="58">
        <v>-1100</v>
      </c>
      <c r="E34" s="54">
        <v>0</v>
      </c>
    </row>
    <row r="35" spans="1:5" ht="25.5" x14ac:dyDescent="0.2">
      <c r="A35" s="44" t="s">
        <v>55</v>
      </c>
      <c r="B35" s="61" t="s">
        <v>56</v>
      </c>
      <c r="C35" s="57">
        <v>600000</v>
      </c>
      <c r="D35" s="57">
        <v>600000</v>
      </c>
      <c r="E35" s="54">
        <f t="shared" si="0"/>
        <v>100</v>
      </c>
    </row>
    <row r="36" spans="1:5" ht="50.25" customHeight="1" x14ac:dyDescent="0.2">
      <c r="A36" s="44" t="s">
        <v>57</v>
      </c>
      <c r="B36" s="61" t="s">
        <v>58</v>
      </c>
      <c r="C36" s="57">
        <v>600000</v>
      </c>
      <c r="D36" s="57">
        <v>600000</v>
      </c>
      <c r="E36" s="54">
        <f t="shared" si="0"/>
        <v>100</v>
      </c>
    </row>
    <row r="37" spans="1:5" x14ac:dyDescent="0.2">
      <c r="A37" s="44" t="s">
        <v>59</v>
      </c>
      <c r="B37" s="61" t="s">
        <v>60</v>
      </c>
      <c r="C37" s="57">
        <v>283000</v>
      </c>
      <c r="D37" s="57">
        <v>295000</v>
      </c>
      <c r="E37" s="54">
        <f t="shared" si="0"/>
        <v>104.24028268551237</v>
      </c>
    </row>
    <row r="38" spans="1:5" ht="38.25" x14ac:dyDescent="0.2">
      <c r="A38" s="44" t="s">
        <v>61</v>
      </c>
      <c r="B38" s="61" t="s">
        <v>62</v>
      </c>
      <c r="C38" s="57">
        <v>183000</v>
      </c>
      <c r="D38" s="57">
        <v>295000</v>
      </c>
      <c r="E38" s="54">
        <f t="shared" si="0"/>
        <v>161.20218579234972</v>
      </c>
    </row>
    <row r="39" spans="1:5" ht="64.5" customHeight="1" x14ac:dyDescent="0.2">
      <c r="A39" s="44" t="s">
        <v>63</v>
      </c>
      <c r="B39" s="61" t="s">
        <v>64</v>
      </c>
      <c r="C39" s="57">
        <v>183000</v>
      </c>
      <c r="D39" s="57">
        <v>295000</v>
      </c>
      <c r="E39" s="54">
        <f t="shared" si="0"/>
        <v>161.20218579234972</v>
      </c>
    </row>
    <row r="40" spans="1:5" ht="49.5" customHeight="1" x14ac:dyDescent="0.2">
      <c r="A40" s="44" t="s">
        <v>65</v>
      </c>
      <c r="B40" s="61" t="s">
        <v>66</v>
      </c>
      <c r="C40" s="57">
        <v>100000</v>
      </c>
      <c r="D40" s="57">
        <v>0</v>
      </c>
      <c r="E40" s="54">
        <f t="shared" si="0"/>
        <v>0</v>
      </c>
    </row>
    <row r="41" spans="1:5" ht="63.75" x14ac:dyDescent="0.2">
      <c r="A41" s="44" t="s">
        <v>67</v>
      </c>
      <c r="B41" s="61" t="s">
        <v>68</v>
      </c>
      <c r="C41" s="57">
        <v>100000</v>
      </c>
      <c r="D41" s="57">
        <v>0</v>
      </c>
      <c r="E41" s="54">
        <f t="shared" si="0"/>
        <v>0</v>
      </c>
    </row>
    <row r="42" spans="1:5" ht="95.25" customHeight="1" x14ac:dyDescent="0.2">
      <c r="A42" s="44" t="s">
        <v>69</v>
      </c>
      <c r="B42" s="61" t="s">
        <v>70</v>
      </c>
      <c r="C42" s="57">
        <v>100000</v>
      </c>
      <c r="D42" s="57">
        <v>0</v>
      </c>
      <c r="E42" s="54">
        <f t="shared" si="0"/>
        <v>0</v>
      </c>
    </row>
    <row r="43" spans="1:5" ht="38.25" x14ac:dyDescent="0.2">
      <c r="A43" s="44" t="s">
        <v>71</v>
      </c>
      <c r="B43" s="61" t="s">
        <v>72</v>
      </c>
      <c r="C43" s="57">
        <v>954700</v>
      </c>
      <c r="D43" s="58">
        <v>1053000</v>
      </c>
      <c r="E43" s="54">
        <f t="shared" si="0"/>
        <v>110.29642819733948</v>
      </c>
    </row>
    <row r="44" spans="1:5" ht="110.25" customHeight="1" x14ac:dyDescent="0.2">
      <c r="A44" s="45" t="s">
        <v>73</v>
      </c>
      <c r="B44" s="61" t="s">
        <v>74</v>
      </c>
      <c r="C44" s="57">
        <v>546000</v>
      </c>
      <c r="D44" s="58">
        <v>853000</v>
      </c>
      <c r="E44" s="54">
        <f t="shared" si="0"/>
        <v>156.22710622710622</v>
      </c>
    </row>
    <row r="45" spans="1:5" ht="63.75" x14ac:dyDescent="0.2">
      <c r="A45" s="44" t="s">
        <v>75</v>
      </c>
      <c r="B45" s="61" t="s">
        <v>76</v>
      </c>
      <c r="C45" s="57">
        <v>123000</v>
      </c>
      <c r="D45" s="58">
        <v>630000</v>
      </c>
      <c r="E45" s="54">
        <f t="shared" si="0"/>
        <v>512.19512195121956</v>
      </c>
    </row>
    <row r="46" spans="1:5" ht="89.25" x14ac:dyDescent="0.2">
      <c r="A46" s="45" t="s">
        <v>77</v>
      </c>
      <c r="B46" s="61" t="s">
        <v>78</v>
      </c>
      <c r="C46" s="57">
        <v>123000</v>
      </c>
      <c r="D46" s="58">
        <v>630000</v>
      </c>
      <c r="E46" s="54">
        <f t="shared" si="0"/>
        <v>512.19512195121956</v>
      </c>
    </row>
    <row r="47" spans="1:5" ht="111" customHeight="1" x14ac:dyDescent="0.2">
      <c r="A47" s="45" t="s">
        <v>79</v>
      </c>
      <c r="B47" s="61" t="s">
        <v>80</v>
      </c>
      <c r="C47" s="57">
        <v>223000</v>
      </c>
      <c r="D47" s="58">
        <v>223000</v>
      </c>
      <c r="E47" s="54">
        <f t="shared" si="0"/>
        <v>100</v>
      </c>
    </row>
    <row r="48" spans="1:5" ht="96" customHeight="1" x14ac:dyDescent="0.2">
      <c r="A48" s="44" t="s">
        <v>81</v>
      </c>
      <c r="B48" s="61" t="s">
        <v>82</v>
      </c>
      <c r="C48" s="57">
        <v>223000</v>
      </c>
      <c r="D48" s="58">
        <v>223000</v>
      </c>
      <c r="E48" s="54">
        <f t="shared" si="0"/>
        <v>100</v>
      </c>
    </row>
    <row r="49" spans="1:5" ht="38.25" x14ac:dyDescent="0.2">
      <c r="A49" s="44" t="s">
        <v>83</v>
      </c>
      <c r="B49" s="61" t="s">
        <v>84</v>
      </c>
      <c r="C49" s="57">
        <v>200000</v>
      </c>
      <c r="D49" s="58">
        <v>200000</v>
      </c>
      <c r="E49" s="54">
        <f t="shared" si="0"/>
        <v>100</v>
      </c>
    </row>
    <row r="50" spans="1:5" ht="48.75" customHeight="1" x14ac:dyDescent="0.2">
      <c r="A50" s="44" t="s">
        <v>85</v>
      </c>
      <c r="B50" s="61" t="s">
        <v>86</v>
      </c>
      <c r="C50" s="57">
        <v>200000</v>
      </c>
      <c r="D50" s="58">
        <v>200000</v>
      </c>
      <c r="E50" s="54">
        <f t="shared" si="0"/>
        <v>100</v>
      </c>
    </row>
    <row r="51" spans="1:5" ht="25.5" x14ac:dyDescent="0.2">
      <c r="A51" s="44" t="s">
        <v>87</v>
      </c>
      <c r="B51" s="61" t="s">
        <v>88</v>
      </c>
      <c r="C51" s="57">
        <v>165700</v>
      </c>
      <c r="D51" s="57">
        <v>150000</v>
      </c>
      <c r="E51" s="54">
        <f t="shared" si="0"/>
        <v>90.525045262522625</v>
      </c>
    </row>
    <row r="52" spans="1:5" ht="51" x14ac:dyDescent="0.2">
      <c r="A52" s="44" t="s">
        <v>89</v>
      </c>
      <c r="B52" s="61" t="s">
        <v>90</v>
      </c>
      <c r="C52" s="57">
        <v>165700</v>
      </c>
      <c r="D52" s="57">
        <v>150000</v>
      </c>
      <c r="E52" s="54">
        <f t="shared" si="0"/>
        <v>90.525045262522625</v>
      </c>
    </row>
    <row r="53" spans="1:5" ht="63.75" x14ac:dyDescent="0.2">
      <c r="A53" s="44" t="s">
        <v>91</v>
      </c>
      <c r="B53" s="61" t="s">
        <v>92</v>
      </c>
      <c r="C53" s="57">
        <v>165700</v>
      </c>
      <c r="D53" s="57">
        <v>150000</v>
      </c>
      <c r="E53" s="54">
        <f t="shared" si="0"/>
        <v>90.525045262522625</v>
      </c>
    </row>
    <row r="54" spans="1:5" ht="89.25" x14ac:dyDescent="0.2">
      <c r="A54" s="45" t="s">
        <v>93</v>
      </c>
      <c r="B54" s="61" t="s">
        <v>94</v>
      </c>
      <c r="C54" s="57">
        <v>243000</v>
      </c>
      <c r="D54" s="57">
        <v>243000</v>
      </c>
      <c r="E54" s="54">
        <f t="shared" si="0"/>
        <v>100</v>
      </c>
    </row>
    <row r="55" spans="1:5" ht="110.25" customHeight="1" x14ac:dyDescent="0.2">
      <c r="A55" s="45" t="s">
        <v>95</v>
      </c>
      <c r="B55" s="61" t="s">
        <v>96</v>
      </c>
      <c r="C55" s="57">
        <v>243000</v>
      </c>
      <c r="D55" s="57">
        <v>243000</v>
      </c>
      <c r="E55" s="54">
        <f t="shared" si="0"/>
        <v>100</v>
      </c>
    </row>
    <row r="56" spans="1:5" ht="76.5" x14ac:dyDescent="0.2">
      <c r="A56" s="44" t="s">
        <v>97</v>
      </c>
      <c r="B56" s="61" t="s">
        <v>98</v>
      </c>
      <c r="C56" s="57">
        <v>243000</v>
      </c>
      <c r="D56" s="57">
        <v>243000</v>
      </c>
      <c r="E56" s="54">
        <f t="shared" si="0"/>
        <v>100</v>
      </c>
    </row>
    <row r="57" spans="1:5" ht="25.5" x14ac:dyDescent="0.2">
      <c r="A57" s="44" t="s">
        <v>99</v>
      </c>
      <c r="B57" s="61" t="s">
        <v>100</v>
      </c>
      <c r="C57" s="57">
        <v>14013280</v>
      </c>
      <c r="D57" s="58">
        <v>15429790</v>
      </c>
      <c r="E57" s="54">
        <f t="shared" si="0"/>
        <v>110.10834008883002</v>
      </c>
    </row>
    <row r="58" spans="1:5" ht="25.5" x14ac:dyDescent="0.2">
      <c r="A58" s="44" t="s">
        <v>101</v>
      </c>
      <c r="B58" s="61" t="s">
        <v>102</v>
      </c>
      <c r="C58" s="57">
        <v>14013280</v>
      </c>
      <c r="D58" s="58">
        <f>D60+D62+D64</f>
        <v>15429790</v>
      </c>
      <c r="E58" s="54">
        <f t="shared" si="0"/>
        <v>110.10834008883002</v>
      </c>
    </row>
    <row r="59" spans="1:5" ht="36" customHeight="1" x14ac:dyDescent="0.2">
      <c r="A59" s="44" t="s">
        <v>103</v>
      </c>
      <c r="B59" s="61" t="s">
        <v>104</v>
      </c>
      <c r="C59" s="57">
        <v>249600</v>
      </c>
      <c r="D59" s="58">
        <v>109600</v>
      </c>
      <c r="E59" s="54">
        <f t="shared" si="0"/>
        <v>43.910256410256409</v>
      </c>
    </row>
    <row r="60" spans="1:5" ht="81.75" customHeight="1" x14ac:dyDescent="0.2">
      <c r="A60" s="44" t="s">
        <v>105</v>
      </c>
      <c r="B60" s="61" t="s">
        <v>106</v>
      </c>
      <c r="C60" s="57">
        <v>249600</v>
      </c>
      <c r="D60" s="58">
        <v>109600</v>
      </c>
      <c r="E60" s="54">
        <f t="shared" si="0"/>
        <v>43.910256410256409</v>
      </c>
    </row>
    <row r="61" spans="1:5" ht="25.5" x14ac:dyDescent="0.2">
      <c r="A61" s="44" t="s">
        <v>107</v>
      </c>
      <c r="B61" s="61" t="s">
        <v>108</v>
      </c>
      <c r="C61" s="57">
        <v>9547200</v>
      </c>
      <c r="D61" s="58">
        <v>260000</v>
      </c>
      <c r="E61" s="54">
        <f t="shared" si="0"/>
        <v>2.7233115468409586</v>
      </c>
    </row>
    <row r="62" spans="1:5" ht="63.75" x14ac:dyDescent="0.2">
      <c r="A62" s="44" t="s">
        <v>109</v>
      </c>
      <c r="B62" s="61" t="s">
        <v>110</v>
      </c>
      <c r="C62" s="57">
        <v>9547200</v>
      </c>
      <c r="D62" s="58">
        <v>260000</v>
      </c>
      <c r="E62" s="54">
        <f t="shared" si="0"/>
        <v>2.7233115468409586</v>
      </c>
    </row>
    <row r="63" spans="1:5" ht="51" x14ac:dyDescent="0.2">
      <c r="A63" s="44" t="s">
        <v>111</v>
      </c>
      <c r="B63" s="61" t="s">
        <v>112</v>
      </c>
      <c r="C63" s="57">
        <v>4216480</v>
      </c>
      <c r="D63" s="58">
        <v>15060190</v>
      </c>
      <c r="E63" s="54">
        <f t="shared" si="0"/>
        <v>357.1744678025272</v>
      </c>
    </row>
    <row r="64" spans="1:5" ht="111" customHeight="1" x14ac:dyDescent="0.2">
      <c r="A64" s="45" t="s">
        <v>113</v>
      </c>
      <c r="B64" s="61" t="s">
        <v>114</v>
      </c>
      <c r="C64" s="57">
        <v>4216480</v>
      </c>
      <c r="D64" s="58">
        <v>15060190</v>
      </c>
      <c r="E64" s="54">
        <f t="shared" si="0"/>
        <v>357.1744678025272</v>
      </c>
    </row>
    <row r="65" spans="1:5" ht="38.25" x14ac:dyDescent="0.2">
      <c r="A65" s="44" t="s">
        <v>115</v>
      </c>
      <c r="B65" s="61" t="s">
        <v>116</v>
      </c>
      <c r="C65" s="57">
        <v>2185060</v>
      </c>
      <c r="D65" s="57">
        <v>2185060</v>
      </c>
      <c r="E65" s="54">
        <f t="shared" si="0"/>
        <v>100</v>
      </c>
    </row>
    <row r="66" spans="1:5" x14ac:dyDescent="0.2">
      <c r="A66" s="44" t="s">
        <v>117</v>
      </c>
      <c r="B66" s="61" t="s">
        <v>118</v>
      </c>
      <c r="C66" s="57">
        <v>140000</v>
      </c>
      <c r="D66" s="57">
        <v>140000</v>
      </c>
      <c r="E66" s="54">
        <f t="shared" si="0"/>
        <v>100</v>
      </c>
    </row>
    <row r="67" spans="1:5" x14ac:dyDescent="0.2">
      <c r="A67" s="44" t="s">
        <v>119</v>
      </c>
      <c r="B67" s="61" t="s">
        <v>120</v>
      </c>
      <c r="C67" s="57">
        <v>140000</v>
      </c>
      <c r="D67" s="57">
        <v>140000</v>
      </c>
      <c r="E67" s="54">
        <f t="shared" si="0"/>
        <v>100</v>
      </c>
    </row>
    <row r="68" spans="1:5" ht="38.25" x14ac:dyDescent="0.2">
      <c r="A68" s="44" t="s">
        <v>121</v>
      </c>
      <c r="B68" s="61" t="s">
        <v>122</v>
      </c>
      <c r="C68" s="57">
        <v>140000</v>
      </c>
      <c r="D68" s="57">
        <v>140000</v>
      </c>
      <c r="E68" s="54">
        <f t="shared" si="0"/>
        <v>100</v>
      </c>
    </row>
    <row r="69" spans="1:5" x14ac:dyDescent="0.2">
      <c r="A69" s="44" t="s">
        <v>123</v>
      </c>
      <c r="B69" s="61" t="s">
        <v>124</v>
      </c>
      <c r="C69" s="57">
        <v>2045060</v>
      </c>
      <c r="D69" s="57">
        <v>2045060</v>
      </c>
      <c r="E69" s="54">
        <f t="shared" si="0"/>
        <v>100</v>
      </c>
    </row>
    <row r="70" spans="1:5" ht="38.25" x14ac:dyDescent="0.2">
      <c r="A70" s="44" t="s">
        <v>125</v>
      </c>
      <c r="B70" s="61" t="s">
        <v>126</v>
      </c>
      <c r="C70" s="57">
        <v>162260</v>
      </c>
      <c r="D70" s="57">
        <v>162260</v>
      </c>
      <c r="E70" s="54">
        <f t="shared" ref="E70:E132" si="1">D70*100/C70</f>
        <v>100</v>
      </c>
    </row>
    <row r="71" spans="1:5" ht="48" customHeight="1" x14ac:dyDescent="0.2">
      <c r="A71" s="44" t="s">
        <v>127</v>
      </c>
      <c r="B71" s="61" t="s">
        <v>128</v>
      </c>
      <c r="C71" s="57">
        <v>162260</v>
      </c>
      <c r="D71" s="57">
        <v>162260</v>
      </c>
      <c r="E71" s="54">
        <f t="shared" si="1"/>
        <v>100</v>
      </c>
    </row>
    <row r="72" spans="1:5" x14ac:dyDescent="0.2">
      <c r="A72" s="44" t="s">
        <v>129</v>
      </c>
      <c r="B72" s="61" t="s">
        <v>130</v>
      </c>
      <c r="C72" s="57">
        <v>1882800</v>
      </c>
      <c r="D72" s="57">
        <v>1882800</v>
      </c>
      <c r="E72" s="54">
        <f t="shared" si="1"/>
        <v>100</v>
      </c>
    </row>
    <row r="73" spans="1:5" ht="25.5" x14ac:dyDescent="0.2">
      <c r="A73" s="44" t="s">
        <v>131</v>
      </c>
      <c r="B73" s="61" t="s">
        <v>132</v>
      </c>
      <c r="C73" s="57">
        <v>1882800</v>
      </c>
      <c r="D73" s="57">
        <v>1882800</v>
      </c>
      <c r="E73" s="54">
        <f t="shared" si="1"/>
        <v>100</v>
      </c>
    </row>
    <row r="74" spans="1:5" ht="25.5" x14ac:dyDescent="0.2">
      <c r="A74" s="44" t="s">
        <v>131</v>
      </c>
      <c r="B74" s="61" t="s">
        <v>133</v>
      </c>
      <c r="C74" s="57">
        <v>245400</v>
      </c>
      <c r="D74" s="57">
        <v>245400</v>
      </c>
      <c r="E74" s="54">
        <f t="shared" si="1"/>
        <v>100</v>
      </c>
    </row>
    <row r="75" spans="1:5" ht="25.5" x14ac:dyDescent="0.2">
      <c r="A75" s="44" t="s">
        <v>131</v>
      </c>
      <c r="B75" s="61" t="s">
        <v>134</v>
      </c>
      <c r="C75" s="57">
        <v>1637400</v>
      </c>
      <c r="D75" s="57">
        <v>1637400</v>
      </c>
      <c r="E75" s="54">
        <f t="shared" si="1"/>
        <v>100</v>
      </c>
    </row>
    <row r="76" spans="1:5" ht="34.5" customHeight="1" x14ac:dyDescent="0.2">
      <c r="A76" s="44" t="s">
        <v>135</v>
      </c>
      <c r="B76" s="61" t="s">
        <v>136</v>
      </c>
      <c r="C76" s="57">
        <v>265000</v>
      </c>
      <c r="D76" s="57">
        <v>265000</v>
      </c>
      <c r="E76" s="54">
        <f t="shared" si="1"/>
        <v>100</v>
      </c>
    </row>
    <row r="77" spans="1:5" ht="109.5" customHeight="1" x14ac:dyDescent="0.2">
      <c r="A77" s="45" t="s">
        <v>137</v>
      </c>
      <c r="B77" s="61" t="s">
        <v>138</v>
      </c>
      <c r="C77" s="57">
        <v>262000</v>
      </c>
      <c r="D77" s="57">
        <v>262000</v>
      </c>
      <c r="E77" s="54">
        <f t="shared" si="1"/>
        <v>100</v>
      </c>
    </row>
    <row r="78" spans="1:5" ht="123.75" customHeight="1" x14ac:dyDescent="0.2">
      <c r="A78" s="45" t="s">
        <v>139</v>
      </c>
      <c r="B78" s="61" t="s">
        <v>140</v>
      </c>
      <c r="C78" s="57">
        <v>262000</v>
      </c>
      <c r="D78" s="57">
        <v>262000</v>
      </c>
      <c r="E78" s="54">
        <f t="shared" si="1"/>
        <v>100</v>
      </c>
    </row>
    <row r="79" spans="1:5" ht="89.25" x14ac:dyDescent="0.2">
      <c r="A79" s="45" t="s">
        <v>141</v>
      </c>
      <c r="B79" s="61" t="s">
        <v>142</v>
      </c>
      <c r="C79" s="57">
        <v>262000</v>
      </c>
      <c r="D79" s="57">
        <v>262000</v>
      </c>
      <c r="E79" s="54">
        <f t="shared" si="1"/>
        <v>100</v>
      </c>
    </row>
    <row r="80" spans="1:5" ht="38.25" x14ac:dyDescent="0.2">
      <c r="A80" s="44" t="s">
        <v>143</v>
      </c>
      <c r="B80" s="61" t="s">
        <v>144</v>
      </c>
      <c r="C80" s="57">
        <v>3000</v>
      </c>
      <c r="D80" s="57">
        <v>3000</v>
      </c>
      <c r="E80" s="54">
        <f t="shared" si="1"/>
        <v>100</v>
      </c>
    </row>
    <row r="81" spans="1:5" ht="38.25" x14ac:dyDescent="0.2">
      <c r="A81" s="44" t="s">
        <v>145</v>
      </c>
      <c r="B81" s="61" t="s">
        <v>146</v>
      </c>
      <c r="C81" s="57">
        <v>3000</v>
      </c>
      <c r="D81" s="57">
        <v>3000</v>
      </c>
      <c r="E81" s="54">
        <f t="shared" si="1"/>
        <v>100</v>
      </c>
    </row>
    <row r="82" spans="1:5" ht="63.75" x14ac:dyDescent="0.2">
      <c r="A82" s="44" t="s">
        <v>147</v>
      </c>
      <c r="B82" s="61" t="s">
        <v>148</v>
      </c>
      <c r="C82" s="57">
        <v>3000</v>
      </c>
      <c r="D82" s="57">
        <v>3000</v>
      </c>
      <c r="E82" s="54">
        <f t="shared" si="1"/>
        <v>100</v>
      </c>
    </row>
    <row r="83" spans="1:5" x14ac:dyDescent="0.2">
      <c r="A83" s="44" t="s">
        <v>149</v>
      </c>
      <c r="B83" s="61" t="s">
        <v>150</v>
      </c>
      <c r="C83" s="57">
        <v>242100</v>
      </c>
      <c r="D83" s="57">
        <f>D84+D104+D106+D112</f>
        <v>275410</v>
      </c>
      <c r="E83" s="54">
        <f t="shared" si="1"/>
        <v>113.75877736472532</v>
      </c>
    </row>
    <row r="84" spans="1:5" ht="38.25" x14ac:dyDescent="0.2">
      <c r="A84" s="44" t="s">
        <v>151</v>
      </c>
      <c r="B84" s="61" t="s">
        <v>152</v>
      </c>
      <c r="C84" s="57">
        <v>152500</v>
      </c>
      <c r="D84" s="57">
        <f>D85+D88+D92+D94+D96+D98+D100</f>
        <v>183100</v>
      </c>
      <c r="E84" s="54">
        <f t="shared" si="1"/>
        <v>120.06557377049181</v>
      </c>
    </row>
    <row r="85" spans="1:5" ht="89.25" x14ac:dyDescent="0.2">
      <c r="A85" s="44" t="s">
        <v>153</v>
      </c>
      <c r="B85" s="61" t="s">
        <v>154</v>
      </c>
      <c r="C85" s="57">
        <v>1700</v>
      </c>
      <c r="D85" s="57">
        <v>3000</v>
      </c>
      <c r="E85" s="54">
        <f t="shared" si="1"/>
        <v>176.47058823529412</v>
      </c>
    </row>
    <row r="86" spans="1:5" ht="168.75" customHeight="1" x14ac:dyDescent="0.2">
      <c r="A86" s="45" t="s">
        <v>155</v>
      </c>
      <c r="B86" s="61" t="s">
        <v>156</v>
      </c>
      <c r="C86" s="57">
        <v>700</v>
      </c>
      <c r="D86" s="57">
        <v>1000</v>
      </c>
      <c r="E86" s="54">
        <f t="shared" si="1"/>
        <v>142.85714285714286</v>
      </c>
    </row>
    <row r="87" spans="1:5" ht="89.25" x14ac:dyDescent="0.2">
      <c r="A87" s="45" t="s">
        <v>157</v>
      </c>
      <c r="B87" s="61" t="s">
        <v>158</v>
      </c>
      <c r="C87" s="57">
        <v>1000</v>
      </c>
      <c r="D87" s="57">
        <v>2000</v>
      </c>
      <c r="E87" s="54">
        <f t="shared" si="1"/>
        <v>200</v>
      </c>
    </row>
    <row r="88" spans="1:5" ht="89.25" x14ac:dyDescent="0.2">
      <c r="A88" s="44" t="s">
        <v>159</v>
      </c>
      <c r="B88" s="61" t="s">
        <v>160</v>
      </c>
      <c r="C88" s="57">
        <v>12000</v>
      </c>
      <c r="D88" s="57">
        <v>17500</v>
      </c>
      <c r="E88" s="54">
        <f t="shared" si="1"/>
        <v>145.83333333333334</v>
      </c>
    </row>
    <row r="89" spans="1:5" ht="114.75" x14ac:dyDescent="0.2">
      <c r="A89" s="45" t="s">
        <v>161</v>
      </c>
      <c r="B89" s="61" t="s">
        <v>162</v>
      </c>
      <c r="C89" s="57">
        <v>12000</v>
      </c>
      <c r="D89" s="57">
        <v>17500</v>
      </c>
      <c r="E89" s="54">
        <f t="shared" si="1"/>
        <v>145.83333333333334</v>
      </c>
    </row>
    <row r="90" spans="1:5" ht="114.75" x14ac:dyDescent="0.2">
      <c r="A90" s="45" t="s">
        <v>161</v>
      </c>
      <c r="B90" s="61" t="s">
        <v>163</v>
      </c>
      <c r="C90" s="57">
        <v>2000</v>
      </c>
      <c r="D90" s="57">
        <v>2500</v>
      </c>
      <c r="E90" s="54">
        <f t="shared" si="1"/>
        <v>125</v>
      </c>
    </row>
    <row r="91" spans="1:5" ht="114.75" x14ac:dyDescent="0.2">
      <c r="A91" s="45" t="s">
        <v>161</v>
      </c>
      <c r="B91" s="61" t="s">
        <v>164</v>
      </c>
      <c r="C91" s="57">
        <v>10000</v>
      </c>
      <c r="D91" s="57">
        <v>15000</v>
      </c>
      <c r="E91" s="54">
        <f t="shared" si="1"/>
        <v>150</v>
      </c>
    </row>
    <row r="92" spans="1:5" ht="63.75" x14ac:dyDescent="0.2">
      <c r="A92" s="44" t="s">
        <v>165</v>
      </c>
      <c r="B92" s="61" t="s">
        <v>166</v>
      </c>
      <c r="C92" s="57">
        <v>10000</v>
      </c>
      <c r="D92" s="57">
        <v>0</v>
      </c>
      <c r="E92" s="54">
        <f t="shared" si="1"/>
        <v>0</v>
      </c>
    </row>
    <row r="93" spans="1:5" ht="89.25" x14ac:dyDescent="0.2">
      <c r="A93" s="45" t="s">
        <v>167</v>
      </c>
      <c r="B93" s="61" t="s">
        <v>168</v>
      </c>
      <c r="C93" s="57">
        <v>10000</v>
      </c>
      <c r="D93" s="57">
        <v>0</v>
      </c>
      <c r="E93" s="54">
        <f t="shared" si="1"/>
        <v>0</v>
      </c>
    </row>
    <row r="94" spans="1:5" ht="93.75" customHeight="1" x14ac:dyDescent="0.2">
      <c r="A94" s="44" t="s">
        <v>169</v>
      </c>
      <c r="B94" s="61" t="s">
        <v>170</v>
      </c>
      <c r="C94" s="57">
        <v>38600</v>
      </c>
      <c r="D94" s="57">
        <v>15000</v>
      </c>
      <c r="E94" s="54">
        <f t="shared" si="1"/>
        <v>38.860103626943008</v>
      </c>
    </row>
    <row r="95" spans="1:5" ht="102" x14ac:dyDescent="0.2">
      <c r="A95" s="45" t="s">
        <v>171</v>
      </c>
      <c r="B95" s="61" t="s">
        <v>172</v>
      </c>
      <c r="C95" s="57">
        <v>38600</v>
      </c>
      <c r="D95" s="57">
        <v>15000</v>
      </c>
      <c r="E95" s="54">
        <f t="shared" si="1"/>
        <v>38.860103626943008</v>
      </c>
    </row>
    <row r="96" spans="1:5" ht="61.5" customHeight="1" x14ac:dyDescent="0.2">
      <c r="A96" s="44" t="s">
        <v>173</v>
      </c>
      <c r="B96" s="61" t="s">
        <v>174</v>
      </c>
      <c r="C96" s="57">
        <v>30000</v>
      </c>
      <c r="D96" s="57">
        <v>80000</v>
      </c>
      <c r="E96" s="54">
        <f t="shared" si="1"/>
        <v>266.66666666666669</v>
      </c>
    </row>
    <row r="97" spans="1:5" ht="102" customHeight="1" x14ac:dyDescent="0.2">
      <c r="A97" s="45" t="s">
        <v>175</v>
      </c>
      <c r="B97" s="61" t="s">
        <v>176</v>
      </c>
      <c r="C97" s="57">
        <v>30000</v>
      </c>
      <c r="D97" s="57">
        <v>80000</v>
      </c>
      <c r="E97" s="54">
        <f t="shared" si="1"/>
        <v>266.66666666666669</v>
      </c>
    </row>
    <row r="98" spans="1:5" ht="50.25" customHeight="1" x14ac:dyDescent="0.2">
      <c r="A98" s="44" t="s">
        <v>177</v>
      </c>
      <c r="B98" s="61" t="s">
        <v>178</v>
      </c>
      <c r="C98" s="57">
        <v>15600</v>
      </c>
      <c r="D98" s="57">
        <v>15600</v>
      </c>
      <c r="E98" s="54">
        <f t="shared" si="1"/>
        <v>100</v>
      </c>
    </row>
    <row r="99" spans="1:5" ht="89.25" x14ac:dyDescent="0.2">
      <c r="A99" s="45" t="s">
        <v>179</v>
      </c>
      <c r="B99" s="61" t="s">
        <v>180</v>
      </c>
      <c r="C99" s="57">
        <v>15600</v>
      </c>
      <c r="D99" s="57">
        <v>15600</v>
      </c>
      <c r="E99" s="54">
        <f t="shared" si="1"/>
        <v>100</v>
      </c>
    </row>
    <row r="100" spans="1:5" ht="76.5" x14ac:dyDescent="0.2">
      <c r="A100" s="44" t="s">
        <v>181</v>
      </c>
      <c r="B100" s="61" t="s">
        <v>182</v>
      </c>
      <c r="C100" s="57">
        <v>44600</v>
      </c>
      <c r="D100" s="57">
        <v>52000</v>
      </c>
      <c r="E100" s="54">
        <f t="shared" si="1"/>
        <v>116.59192825112108</v>
      </c>
    </row>
    <row r="101" spans="1:5" ht="102" x14ac:dyDescent="0.2">
      <c r="A101" s="45" t="s">
        <v>183</v>
      </c>
      <c r="B101" s="61" t="s">
        <v>184</v>
      </c>
      <c r="C101" s="57">
        <v>44600</v>
      </c>
      <c r="D101" s="57">
        <v>57000</v>
      </c>
      <c r="E101" s="54">
        <f t="shared" si="1"/>
        <v>127.80269058295964</v>
      </c>
    </row>
    <row r="102" spans="1:5" ht="102" x14ac:dyDescent="0.2">
      <c r="A102" s="45" t="s">
        <v>183</v>
      </c>
      <c r="B102" s="61" t="s">
        <v>185</v>
      </c>
      <c r="C102" s="57">
        <v>1500</v>
      </c>
      <c r="D102" s="57">
        <v>2000</v>
      </c>
      <c r="E102" s="54">
        <f t="shared" si="1"/>
        <v>133.33333333333334</v>
      </c>
    </row>
    <row r="103" spans="1:5" ht="102" x14ac:dyDescent="0.2">
      <c r="A103" s="45" t="s">
        <v>183</v>
      </c>
      <c r="B103" s="61" t="s">
        <v>186</v>
      </c>
      <c r="C103" s="57">
        <v>43100</v>
      </c>
      <c r="D103" s="57">
        <v>50000</v>
      </c>
      <c r="E103" s="54">
        <f t="shared" si="1"/>
        <v>116.0092807424594</v>
      </c>
    </row>
    <row r="104" spans="1:5" ht="143.25" customHeight="1" x14ac:dyDescent="0.2">
      <c r="A104" s="45" t="s">
        <v>187</v>
      </c>
      <c r="B104" s="61" t="s">
        <v>188</v>
      </c>
      <c r="C104" s="57">
        <v>23500</v>
      </c>
      <c r="D104" s="57">
        <v>23700</v>
      </c>
      <c r="E104" s="54">
        <f t="shared" si="1"/>
        <v>100.85106382978724</v>
      </c>
    </row>
    <row r="105" spans="1:5" ht="90.75" customHeight="1" x14ac:dyDescent="0.2">
      <c r="A105" s="44" t="s">
        <v>189</v>
      </c>
      <c r="B105" s="61" t="s">
        <v>190</v>
      </c>
      <c r="C105" s="57">
        <v>23500</v>
      </c>
      <c r="D105" s="57">
        <v>23700</v>
      </c>
      <c r="E105" s="54">
        <f t="shared" si="1"/>
        <v>100.85106382978724</v>
      </c>
    </row>
    <row r="106" spans="1:5" ht="25.5" x14ac:dyDescent="0.2">
      <c r="A106" s="44" t="s">
        <v>191</v>
      </c>
      <c r="B106" s="61" t="s">
        <v>192</v>
      </c>
      <c r="C106" s="57">
        <v>41100</v>
      </c>
      <c r="D106" s="57">
        <v>43610</v>
      </c>
      <c r="E106" s="54">
        <f t="shared" si="1"/>
        <v>106.10705596107056</v>
      </c>
    </row>
    <row r="107" spans="1:5" ht="76.5" x14ac:dyDescent="0.2">
      <c r="A107" s="44" t="s">
        <v>193</v>
      </c>
      <c r="B107" s="61" t="s">
        <v>194</v>
      </c>
      <c r="C107" s="57">
        <v>41100</v>
      </c>
      <c r="D107" s="57">
        <v>43610</v>
      </c>
      <c r="E107" s="54">
        <f t="shared" si="1"/>
        <v>106.10705596107056</v>
      </c>
    </row>
    <row r="108" spans="1:5" ht="63.75" x14ac:dyDescent="0.2">
      <c r="A108" s="44" t="s">
        <v>195</v>
      </c>
      <c r="B108" s="61" t="s">
        <v>196</v>
      </c>
      <c r="C108" s="57">
        <v>1100</v>
      </c>
      <c r="D108" s="57">
        <v>3610</v>
      </c>
      <c r="E108" s="54">
        <f t="shared" si="1"/>
        <v>328.18181818181819</v>
      </c>
    </row>
    <row r="109" spans="1:5" ht="63.75" x14ac:dyDescent="0.2">
      <c r="A109" s="44" t="s">
        <v>195</v>
      </c>
      <c r="B109" s="61" t="s">
        <v>197</v>
      </c>
      <c r="C109" s="57">
        <v>100</v>
      </c>
      <c r="D109" s="57">
        <v>110</v>
      </c>
      <c r="E109" s="54">
        <f t="shared" si="1"/>
        <v>110</v>
      </c>
    </row>
    <row r="110" spans="1:5" ht="63.75" x14ac:dyDescent="0.2">
      <c r="A110" s="44" t="s">
        <v>195</v>
      </c>
      <c r="B110" s="61" t="s">
        <v>198</v>
      </c>
      <c r="C110" s="57">
        <v>1000</v>
      </c>
      <c r="D110" s="57">
        <v>3500</v>
      </c>
      <c r="E110" s="54">
        <f t="shared" si="1"/>
        <v>350</v>
      </c>
    </row>
    <row r="111" spans="1:5" ht="94.5" customHeight="1" x14ac:dyDescent="0.2">
      <c r="A111" s="44" t="s">
        <v>199</v>
      </c>
      <c r="B111" s="61" t="s">
        <v>200</v>
      </c>
      <c r="C111" s="57">
        <v>40000</v>
      </c>
      <c r="D111" s="57">
        <v>40000</v>
      </c>
      <c r="E111" s="54">
        <f t="shared" si="1"/>
        <v>100</v>
      </c>
    </row>
    <row r="112" spans="1:5" ht="51" x14ac:dyDescent="0.2">
      <c r="A112" s="44" t="s">
        <v>201</v>
      </c>
      <c r="B112" s="61" t="s">
        <v>202</v>
      </c>
      <c r="C112" s="57">
        <v>25000</v>
      </c>
      <c r="D112" s="57">
        <v>25000</v>
      </c>
      <c r="E112" s="54">
        <f t="shared" si="1"/>
        <v>100</v>
      </c>
    </row>
    <row r="113" spans="1:5" ht="127.5" x14ac:dyDescent="0.2">
      <c r="A113" s="45" t="s">
        <v>203</v>
      </c>
      <c r="B113" s="61" t="s">
        <v>204</v>
      </c>
      <c r="C113" s="57">
        <v>25000</v>
      </c>
      <c r="D113" s="57">
        <v>25000</v>
      </c>
      <c r="E113" s="54">
        <f t="shared" si="1"/>
        <v>100</v>
      </c>
    </row>
    <row r="114" spans="1:5" ht="127.5" x14ac:dyDescent="0.2">
      <c r="A114" s="45" t="s">
        <v>205</v>
      </c>
      <c r="B114" s="61" t="s">
        <v>206</v>
      </c>
      <c r="C114" s="57">
        <v>10000</v>
      </c>
      <c r="D114" s="57">
        <v>10000</v>
      </c>
      <c r="E114" s="54">
        <f t="shared" si="1"/>
        <v>100</v>
      </c>
    </row>
    <row r="115" spans="1:5" ht="156.75" customHeight="1" x14ac:dyDescent="0.2">
      <c r="A115" s="45" t="s">
        <v>207</v>
      </c>
      <c r="B115" s="61" t="s">
        <v>208</v>
      </c>
      <c r="C115" s="57">
        <v>15000</v>
      </c>
      <c r="D115" s="57">
        <v>15000</v>
      </c>
      <c r="E115" s="54">
        <f t="shared" si="1"/>
        <v>100</v>
      </c>
    </row>
    <row r="116" spans="1:5" x14ac:dyDescent="0.2">
      <c r="A116" s="44" t="s">
        <v>209</v>
      </c>
      <c r="B116" s="61" t="s">
        <v>210</v>
      </c>
      <c r="C116" s="57">
        <v>452300</v>
      </c>
      <c r="D116" s="57">
        <v>452300</v>
      </c>
      <c r="E116" s="54">
        <f t="shared" si="1"/>
        <v>100</v>
      </c>
    </row>
    <row r="117" spans="1:5" x14ac:dyDescent="0.2">
      <c r="A117" s="44" t="s">
        <v>211</v>
      </c>
      <c r="B117" s="61" t="s">
        <v>212</v>
      </c>
      <c r="C117" s="57">
        <v>452300</v>
      </c>
      <c r="D117" s="57">
        <v>452300</v>
      </c>
      <c r="E117" s="54">
        <f t="shared" si="1"/>
        <v>100</v>
      </c>
    </row>
    <row r="118" spans="1:5" ht="25.5" x14ac:dyDescent="0.2">
      <c r="A118" s="44" t="s">
        <v>213</v>
      </c>
      <c r="B118" s="61" t="s">
        <v>214</v>
      </c>
      <c r="C118" s="57">
        <v>452300</v>
      </c>
      <c r="D118" s="57">
        <v>452300</v>
      </c>
      <c r="E118" s="54">
        <f t="shared" si="1"/>
        <v>100</v>
      </c>
    </row>
    <row r="119" spans="1:5" ht="25.5" x14ac:dyDescent="0.2">
      <c r="A119" s="44" t="s">
        <v>213</v>
      </c>
      <c r="B119" s="61" t="s">
        <v>215</v>
      </c>
      <c r="C119" s="57">
        <v>452300</v>
      </c>
      <c r="D119" s="57">
        <v>452300</v>
      </c>
      <c r="E119" s="54">
        <f t="shared" si="1"/>
        <v>100</v>
      </c>
    </row>
    <row r="120" spans="1:5" s="51" customFormat="1" ht="13.5" x14ac:dyDescent="0.25">
      <c r="A120" s="43" t="s">
        <v>216</v>
      </c>
      <c r="B120" s="60" t="s">
        <v>217</v>
      </c>
      <c r="C120" s="55">
        <v>264012463.37</v>
      </c>
      <c r="D120" s="55">
        <v>266982763.37</v>
      </c>
      <c r="E120" s="53">
        <f t="shared" si="1"/>
        <v>101.12506052255468</v>
      </c>
    </row>
    <row r="121" spans="1:5" ht="38.25" x14ac:dyDescent="0.2">
      <c r="A121" s="44" t="s">
        <v>218</v>
      </c>
      <c r="B121" s="61" t="s">
        <v>219</v>
      </c>
      <c r="C121" s="57">
        <v>264305717.66999999</v>
      </c>
      <c r="D121" s="57">
        <v>264305717.66999999</v>
      </c>
      <c r="E121" s="54">
        <f t="shared" si="1"/>
        <v>100</v>
      </c>
    </row>
    <row r="122" spans="1:5" ht="25.5" x14ac:dyDescent="0.2">
      <c r="A122" s="44" t="s">
        <v>220</v>
      </c>
      <c r="B122" s="61" t="s">
        <v>221</v>
      </c>
      <c r="C122" s="57">
        <v>0</v>
      </c>
      <c r="D122" s="57">
        <v>2970300</v>
      </c>
      <c r="E122" s="54">
        <v>0</v>
      </c>
    </row>
    <row r="123" spans="1:5" ht="25.5" x14ac:dyDescent="0.2">
      <c r="A123" s="44" t="s">
        <v>222</v>
      </c>
      <c r="B123" s="61" t="s">
        <v>223</v>
      </c>
      <c r="C123" s="57">
        <v>0</v>
      </c>
      <c r="D123" s="57">
        <v>2970300</v>
      </c>
      <c r="E123" s="54">
        <v>0</v>
      </c>
    </row>
    <row r="124" spans="1:5" ht="38.25" x14ac:dyDescent="0.2">
      <c r="A124" s="44" t="s">
        <v>224</v>
      </c>
      <c r="B124" s="61" t="s">
        <v>225</v>
      </c>
      <c r="C124" s="57">
        <v>0</v>
      </c>
      <c r="D124" s="57">
        <v>2970300</v>
      </c>
      <c r="E124" s="54">
        <v>0</v>
      </c>
    </row>
    <row r="125" spans="1:5" ht="33.75" customHeight="1" x14ac:dyDescent="0.2">
      <c r="A125" s="44" t="s">
        <v>226</v>
      </c>
      <c r="B125" s="61" t="s">
        <v>227</v>
      </c>
      <c r="C125" s="57">
        <v>50141646</v>
      </c>
      <c r="D125" s="57">
        <v>50141646</v>
      </c>
      <c r="E125" s="54">
        <f t="shared" si="1"/>
        <v>100</v>
      </c>
    </row>
    <row r="126" spans="1:5" ht="66" customHeight="1" x14ac:dyDescent="0.2">
      <c r="A126" s="44" t="s">
        <v>228</v>
      </c>
      <c r="B126" s="61" t="s">
        <v>229</v>
      </c>
      <c r="C126" s="57">
        <v>2257900</v>
      </c>
      <c r="D126" s="57">
        <v>2257900</v>
      </c>
      <c r="E126" s="54">
        <f t="shared" si="1"/>
        <v>100</v>
      </c>
    </row>
    <row r="127" spans="1:5" ht="80.25" customHeight="1" x14ac:dyDescent="0.2">
      <c r="A127" s="44" t="s">
        <v>230</v>
      </c>
      <c r="B127" s="61" t="s">
        <v>231</v>
      </c>
      <c r="C127" s="57">
        <v>2257900</v>
      </c>
      <c r="D127" s="57">
        <v>2257900</v>
      </c>
      <c r="E127" s="54">
        <f t="shared" si="1"/>
        <v>100</v>
      </c>
    </row>
    <row r="128" spans="1:5" x14ac:dyDescent="0.2">
      <c r="A128" s="44" t="s">
        <v>232</v>
      </c>
      <c r="B128" s="61" t="s">
        <v>233</v>
      </c>
      <c r="C128" s="57">
        <v>47883746</v>
      </c>
      <c r="D128" s="57">
        <v>47883746</v>
      </c>
      <c r="E128" s="54">
        <f t="shared" si="1"/>
        <v>100</v>
      </c>
    </row>
    <row r="129" spans="1:5" ht="25.5" x14ac:dyDescent="0.2">
      <c r="A129" s="44" t="s">
        <v>234</v>
      </c>
      <c r="B129" s="61" t="s">
        <v>235</v>
      </c>
      <c r="C129" s="57">
        <v>47883746</v>
      </c>
      <c r="D129" s="57">
        <v>47883746</v>
      </c>
      <c r="E129" s="54">
        <f t="shared" si="1"/>
        <v>100</v>
      </c>
    </row>
    <row r="130" spans="1:5" ht="25.5" x14ac:dyDescent="0.2">
      <c r="A130" s="44" t="s">
        <v>234</v>
      </c>
      <c r="B130" s="61" t="s">
        <v>236</v>
      </c>
      <c r="C130" s="57">
        <v>46869946</v>
      </c>
      <c r="D130" s="57">
        <v>46869946</v>
      </c>
      <c r="E130" s="54">
        <f t="shared" si="1"/>
        <v>100</v>
      </c>
    </row>
    <row r="131" spans="1:5" ht="25.5" x14ac:dyDescent="0.2">
      <c r="A131" s="44" t="s">
        <v>234</v>
      </c>
      <c r="B131" s="61" t="s">
        <v>237</v>
      </c>
      <c r="C131" s="57">
        <v>13400</v>
      </c>
      <c r="D131" s="57">
        <v>13400</v>
      </c>
      <c r="E131" s="54">
        <f t="shared" si="1"/>
        <v>100</v>
      </c>
    </row>
    <row r="132" spans="1:5" ht="25.5" x14ac:dyDescent="0.2">
      <c r="A132" s="44" t="s">
        <v>234</v>
      </c>
      <c r="B132" s="61" t="s">
        <v>238</v>
      </c>
      <c r="C132" s="57">
        <v>1000400</v>
      </c>
      <c r="D132" s="57">
        <v>1000400</v>
      </c>
      <c r="E132" s="54">
        <f t="shared" si="1"/>
        <v>100</v>
      </c>
    </row>
    <row r="133" spans="1:5" ht="25.5" x14ac:dyDescent="0.2">
      <c r="A133" s="44" t="s">
        <v>239</v>
      </c>
      <c r="B133" s="61" t="s">
        <v>240</v>
      </c>
      <c r="C133" s="57">
        <v>184411500</v>
      </c>
      <c r="D133" s="57">
        <v>184411500</v>
      </c>
      <c r="E133" s="54">
        <f t="shared" ref="E133:E162" si="2">D133*100/C133</f>
        <v>100</v>
      </c>
    </row>
    <row r="134" spans="1:5" ht="38.25" x14ac:dyDescent="0.2">
      <c r="A134" s="44" t="s">
        <v>241</v>
      </c>
      <c r="B134" s="61" t="s">
        <v>242</v>
      </c>
      <c r="C134" s="57">
        <v>1750900</v>
      </c>
      <c r="D134" s="57">
        <v>1750900</v>
      </c>
      <c r="E134" s="54">
        <f t="shared" si="2"/>
        <v>100</v>
      </c>
    </row>
    <row r="135" spans="1:5" ht="49.5" customHeight="1" x14ac:dyDescent="0.2">
      <c r="A135" s="44" t="s">
        <v>243</v>
      </c>
      <c r="B135" s="61" t="s">
        <v>244</v>
      </c>
      <c r="C135" s="57">
        <v>1750900</v>
      </c>
      <c r="D135" s="57">
        <v>1750900</v>
      </c>
      <c r="E135" s="54">
        <f t="shared" si="2"/>
        <v>100</v>
      </c>
    </row>
    <row r="136" spans="1:5" ht="38.25" x14ac:dyDescent="0.2">
      <c r="A136" s="44" t="s">
        <v>245</v>
      </c>
      <c r="B136" s="61" t="s">
        <v>246</v>
      </c>
      <c r="C136" s="57">
        <v>6582500</v>
      </c>
      <c r="D136" s="57">
        <v>6582500</v>
      </c>
      <c r="E136" s="54">
        <f t="shared" si="2"/>
        <v>100</v>
      </c>
    </row>
    <row r="137" spans="1:5" ht="49.5" customHeight="1" x14ac:dyDescent="0.2">
      <c r="A137" s="44" t="s">
        <v>247</v>
      </c>
      <c r="B137" s="61" t="s">
        <v>248</v>
      </c>
      <c r="C137" s="57">
        <v>6582500</v>
      </c>
      <c r="D137" s="57">
        <v>6582500</v>
      </c>
      <c r="E137" s="54">
        <f t="shared" si="2"/>
        <v>100</v>
      </c>
    </row>
    <row r="138" spans="1:5" ht="50.25" customHeight="1" x14ac:dyDescent="0.2">
      <c r="A138" s="44" t="s">
        <v>247</v>
      </c>
      <c r="B138" s="61" t="s">
        <v>249</v>
      </c>
      <c r="C138" s="57">
        <v>5313200</v>
      </c>
      <c r="D138" s="57">
        <v>5313200</v>
      </c>
      <c r="E138" s="54">
        <f t="shared" si="2"/>
        <v>100</v>
      </c>
    </row>
    <row r="139" spans="1:5" ht="53.25" customHeight="1" x14ac:dyDescent="0.2">
      <c r="A139" s="44" t="s">
        <v>247</v>
      </c>
      <c r="B139" s="61" t="s">
        <v>250</v>
      </c>
      <c r="C139" s="57">
        <v>1269300</v>
      </c>
      <c r="D139" s="57">
        <v>1269300</v>
      </c>
      <c r="E139" s="54">
        <f t="shared" si="2"/>
        <v>100</v>
      </c>
    </row>
    <row r="140" spans="1:5" ht="51" x14ac:dyDescent="0.2">
      <c r="A140" s="44" t="s">
        <v>251</v>
      </c>
      <c r="B140" s="61" t="s">
        <v>252</v>
      </c>
      <c r="C140" s="57">
        <v>15600</v>
      </c>
      <c r="D140" s="57">
        <v>15600</v>
      </c>
      <c r="E140" s="54">
        <f t="shared" si="2"/>
        <v>100</v>
      </c>
    </row>
    <row r="141" spans="1:5" ht="80.25" customHeight="1" x14ac:dyDescent="0.2">
      <c r="A141" s="44" t="s">
        <v>253</v>
      </c>
      <c r="B141" s="61" t="s">
        <v>254</v>
      </c>
      <c r="C141" s="57">
        <v>15600</v>
      </c>
      <c r="D141" s="57">
        <v>15600</v>
      </c>
      <c r="E141" s="54">
        <f t="shared" si="2"/>
        <v>100</v>
      </c>
    </row>
    <row r="142" spans="1:5" ht="25.5" x14ac:dyDescent="0.2">
      <c r="A142" s="44" t="s">
        <v>255</v>
      </c>
      <c r="B142" s="61" t="s">
        <v>256</v>
      </c>
      <c r="C142" s="57">
        <v>3657800</v>
      </c>
      <c r="D142" s="57">
        <v>3657800</v>
      </c>
      <c r="E142" s="54">
        <f t="shared" si="2"/>
        <v>100</v>
      </c>
    </row>
    <row r="143" spans="1:5" ht="38.25" x14ac:dyDescent="0.2">
      <c r="A143" s="44" t="s">
        <v>257</v>
      </c>
      <c r="B143" s="61" t="s">
        <v>258</v>
      </c>
      <c r="C143" s="57">
        <v>3657800</v>
      </c>
      <c r="D143" s="57">
        <v>3657800</v>
      </c>
      <c r="E143" s="54">
        <f t="shared" si="2"/>
        <v>100</v>
      </c>
    </row>
    <row r="144" spans="1:5" x14ac:dyDescent="0.2">
      <c r="A144" s="44" t="s">
        <v>259</v>
      </c>
      <c r="B144" s="61" t="s">
        <v>260</v>
      </c>
      <c r="C144" s="57">
        <v>172404700</v>
      </c>
      <c r="D144" s="57">
        <v>172404700</v>
      </c>
      <c r="E144" s="54">
        <f t="shared" si="2"/>
        <v>100</v>
      </c>
    </row>
    <row r="145" spans="1:5" ht="25.5" x14ac:dyDescent="0.2">
      <c r="A145" s="44" t="s">
        <v>261</v>
      </c>
      <c r="B145" s="61" t="s">
        <v>262</v>
      </c>
      <c r="C145" s="57">
        <v>172404700</v>
      </c>
      <c r="D145" s="57">
        <v>172404700</v>
      </c>
      <c r="E145" s="54">
        <f t="shared" si="2"/>
        <v>100</v>
      </c>
    </row>
    <row r="146" spans="1:5" x14ac:dyDescent="0.2">
      <c r="A146" s="44" t="s">
        <v>263</v>
      </c>
      <c r="B146" s="61" t="s">
        <v>264</v>
      </c>
      <c r="C146" s="57">
        <v>29752571.670000002</v>
      </c>
      <c r="D146" s="57">
        <v>29752571.670000002</v>
      </c>
      <c r="E146" s="54">
        <f t="shared" si="2"/>
        <v>100</v>
      </c>
    </row>
    <row r="147" spans="1:5" ht="81.75" customHeight="1" x14ac:dyDescent="0.2">
      <c r="A147" s="44" t="s">
        <v>265</v>
      </c>
      <c r="B147" s="61" t="s">
        <v>266</v>
      </c>
      <c r="C147" s="57">
        <v>5347071.67</v>
      </c>
      <c r="D147" s="57">
        <v>5347071.67</v>
      </c>
      <c r="E147" s="54">
        <f t="shared" si="2"/>
        <v>100</v>
      </c>
    </row>
    <row r="148" spans="1:5" ht="81.75" customHeight="1" x14ac:dyDescent="0.2">
      <c r="A148" s="44" t="s">
        <v>265</v>
      </c>
      <c r="B148" s="61" t="s">
        <v>267</v>
      </c>
      <c r="C148" s="57">
        <v>5347071.67</v>
      </c>
      <c r="D148" s="57">
        <v>5347071.67</v>
      </c>
      <c r="E148" s="54">
        <f t="shared" si="2"/>
        <v>100</v>
      </c>
    </row>
    <row r="149" spans="1:5" ht="80.25" customHeight="1" x14ac:dyDescent="0.2">
      <c r="A149" s="44" t="s">
        <v>265</v>
      </c>
      <c r="B149" s="61" t="s">
        <v>268</v>
      </c>
      <c r="C149" s="57">
        <v>4144691.91</v>
      </c>
      <c r="D149" s="57">
        <v>4144691.91</v>
      </c>
      <c r="E149" s="54">
        <f t="shared" si="2"/>
        <v>100</v>
      </c>
    </row>
    <row r="150" spans="1:5" ht="80.25" customHeight="1" x14ac:dyDescent="0.2">
      <c r="A150" s="44" t="s">
        <v>265</v>
      </c>
      <c r="B150" s="61" t="s">
        <v>269</v>
      </c>
      <c r="C150" s="57">
        <v>364756</v>
      </c>
      <c r="D150" s="57">
        <v>364756</v>
      </c>
      <c r="E150" s="54">
        <f t="shared" si="2"/>
        <v>100</v>
      </c>
    </row>
    <row r="151" spans="1:5" ht="80.25" customHeight="1" x14ac:dyDescent="0.2">
      <c r="A151" s="44" t="s">
        <v>265</v>
      </c>
      <c r="B151" s="61" t="s">
        <v>270</v>
      </c>
      <c r="C151" s="57">
        <v>647395.68000000005</v>
      </c>
      <c r="D151" s="57">
        <v>647395.68000000005</v>
      </c>
      <c r="E151" s="54">
        <f t="shared" si="2"/>
        <v>100</v>
      </c>
    </row>
    <row r="152" spans="1:5" ht="81" customHeight="1" x14ac:dyDescent="0.2">
      <c r="A152" s="44" t="s">
        <v>265</v>
      </c>
      <c r="B152" s="61" t="s">
        <v>271</v>
      </c>
      <c r="C152" s="57">
        <v>190228.08</v>
      </c>
      <c r="D152" s="57">
        <v>190228.08</v>
      </c>
      <c r="E152" s="54">
        <f t="shared" si="2"/>
        <v>100</v>
      </c>
    </row>
    <row r="153" spans="1:5" ht="79.5" customHeight="1" x14ac:dyDescent="0.2">
      <c r="A153" s="44" t="s">
        <v>272</v>
      </c>
      <c r="B153" s="61" t="s">
        <v>273</v>
      </c>
      <c r="C153" s="57">
        <v>8038500</v>
      </c>
      <c r="D153" s="57">
        <v>8038500</v>
      </c>
      <c r="E153" s="54">
        <f t="shared" si="2"/>
        <v>100</v>
      </c>
    </row>
    <row r="154" spans="1:5" ht="76.5" x14ac:dyDescent="0.2">
      <c r="A154" s="44" t="s">
        <v>274</v>
      </c>
      <c r="B154" s="61" t="s">
        <v>275</v>
      </c>
      <c r="C154" s="57">
        <v>8038500</v>
      </c>
      <c r="D154" s="57">
        <v>8038500</v>
      </c>
      <c r="E154" s="54">
        <f t="shared" si="2"/>
        <v>100</v>
      </c>
    </row>
    <row r="155" spans="1:5" ht="25.5" x14ac:dyDescent="0.2">
      <c r="A155" s="44" t="s">
        <v>276</v>
      </c>
      <c r="B155" s="61" t="s">
        <v>277</v>
      </c>
      <c r="C155" s="57">
        <v>16367000</v>
      </c>
      <c r="D155" s="57">
        <v>16367000</v>
      </c>
      <c r="E155" s="54">
        <f t="shared" si="2"/>
        <v>100</v>
      </c>
    </row>
    <row r="156" spans="1:5" ht="34.5" customHeight="1" x14ac:dyDescent="0.2">
      <c r="A156" s="44" t="s">
        <v>278</v>
      </c>
      <c r="B156" s="61" t="s">
        <v>279</v>
      </c>
      <c r="C156" s="57">
        <v>16367000</v>
      </c>
      <c r="D156" s="57">
        <v>16367000</v>
      </c>
      <c r="E156" s="54">
        <f t="shared" si="2"/>
        <v>100</v>
      </c>
    </row>
    <row r="157" spans="1:5" ht="29.25" customHeight="1" x14ac:dyDescent="0.2">
      <c r="A157" s="44" t="s">
        <v>280</v>
      </c>
      <c r="B157" s="61" t="s">
        <v>281</v>
      </c>
      <c r="C157" s="57">
        <v>196000</v>
      </c>
      <c r="D157" s="57">
        <v>196000</v>
      </c>
      <c r="E157" s="54">
        <f t="shared" si="2"/>
        <v>100</v>
      </c>
    </row>
    <row r="158" spans="1:5" ht="25.5" x14ac:dyDescent="0.2">
      <c r="A158" s="44" t="s">
        <v>282</v>
      </c>
      <c r="B158" s="61" t="s">
        <v>283</v>
      </c>
      <c r="C158" s="57">
        <v>196000</v>
      </c>
      <c r="D158" s="57">
        <v>196000</v>
      </c>
      <c r="E158" s="54">
        <f t="shared" si="2"/>
        <v>100</v>
      </c>
    </row>
    <row r="159" spans="1:5" ht="63" customHeight="1" x14ac:dyDescent="0.2">
      <c r="A159" s="44" t="s">
        <v>284</v>
      </c>
      <c r="B159" s="61" t="s">
        <v>285</v>
      </c>
      <c r="C159" s="57">
        <v>-489254.3</v>
      </c>
      <c r="D159" s="57">
        <v>-489254.3</v>
      </c>
      <c r="E159" s="54">
        <f t="shared" si="2"/>
        <v>100</v>
      </c>
    </row>
    <row r="160" spans="1:5" ht="51" x14ac:dyDescent="0.2">
      <c r="A160" s="44" t="s">
        <v>286</v>
      </c>
      <c r="B160" s="61" t="s">
        <v>287</v>
      </c>
      <c r="C160" s="57">
        <v>-489254.3</v>
      </c>
      <c r="D160" s="57">
        <v>-489254.3</v>
      </c>
      <c r="E160" s="54">
        <f t="shared" si="2"/>
        <v>100</v>
      </c>
    </row>
    <row r="161" spans="1:7" ht="54.75" customHeight="1" x14ac:dyDescent="0.2">
      <c r="A161" s="44" t="s">
        <v>288</v>
      </c>
      <c r="B161" s="61" t="s">
        <v>289</v>
      </c>
      <c r="C161" s="57">
        <v>-489254.3</v>
      </c>
      <c r="D161" s="57">
        <v>-489254.3</v>
      </c>
      <c r="E161" s="54">
        <f t="shared" si="2"/>
        <v>100</v>
      </c>
    </row>
    <row r="162" spans="1:7" ht="24" customHeight="1" x14ac:dyDescent="0.2">
      <c r="A162" s="13" t="s">
        <v>300</v>
      </c>
      <c r="B162" s="63"/>
      <c r="C162" s="47">
        <v>620461963.37</v>
      </c>
      <c r="D162" s="48">
        <v>608393542.37</v>
      </c>
      <c r="E162" s="53">
        <f t="shared" si="2"/>
        <v>98.054929760004768</v>
      </c>
      <c r="F162" s="52"/>
      <c r="G162" s="52"/>
    </row>
    <row r="163" spans="1:7" x14ac:dyDescent="0.2">
      <c r="A163" s="9" t="s">
        <v>301</v>
      </c>
      <c r="B163" s="10"/>
      <c r="C163" s="11"/>
      <c r="D163" s="11"/>
      <c r="E163" s="12"/>
      <c r="F163" s="52"/>
    </row>
    <row r="164" spans="1:7" x14ac:dyDescent="0.2">
      <c r="A164" s="13" t="s">
        <v>302</v>
      </c>
      <c r="B164" s="10" t="s">
        <v>303</v>
      </c>
      <c r="C164" s="14">
        <f>SUM(C165:C172)</f>
        <v>95890524.49000001</v>
      </c>
      <c r="D164" s="14">
        <f>SUM(D165:D172)</f>
        <v>95890524.49000001</v>
      </c>
      <c r="E164" s="15">
        <f>D164/C164%</f>
        <v>100</v>
      </c>
    </row>
    <row r="165" spans="1:7" ht="38.25" x14ac:dyDescent="0.2">
      <c r="A165" s="16" t="s">
        <v>304</v>
      </c>
      <c r="B165" s="17" t="s">
        <v>305</v>
      </c>
      <c r="C165" s="18">
        <v>3691560</v>
      </c>
      <c r="D165" s="18">
        <v>3691560</v>
      </c>
      <c r="E165" s="19">
        <f t="shared" ref="E165:E228" si="3">D165/C165%</f>
        <v>100</v>
      </c>
    </row>
    <row r="166" spans="1:7" ht="51" x14ac:dyDescent="0.2">
      <c r="A166" s="16" t="s">
        <v>306</v>
      </c>
      <c r="B166" s="17" t="s">
        <v>307</v>
      </c>
      <c r="C166" s="18">
        <v>4083504</v>
      </c>
      <c r="D166" s="18">
        <v>4083504</v>
      </c>
      <c r="E166" s="19">
        <f t="shared" si="3"/>
        <v>100</v>
      </c>
    </row>
    <row r="167" spans="1:7" ht="51" x14ac:dyDescent="0.2">
      <c r="A167" s="16" t="s">
        <v>308</v>
      </c>
      <c r="B167" s="17" t="s">
        <v>309</v>
      </c>
      <c r="C167" s="18">
        <v>51347776.780000001</v>
      </c>
      <c r="D167" s="18">
        <v>51347776.780000001</v>
      </c>
      <c r="E167" s="19">
        <f t="shared" si="3"/>
        <v>100</v>
      </c>
    </row>
    <row r="168" spans="1:7" x14ac:dyDescent="0.2">
      <c r="A168" s="16" t="s">
        <v>310</v>
      </c>
      <c r="B168" s="17" t="s">
        <v>311</v>
      </c>
      <c r="C168" s="18">
        <v>15600</v>
      </c>
      <c r="D168" s="18">
        <v>15600</v>
      </c>
      <c r="E168" s="19">
        <f t="shared" si="3"/>
        <v>100</v>
      </c>
    </row>
    <row r="169" spans="1:7" ht="38.25" x14ac:dyDescent="0.2">
      <c r="A169" s="16" t="s">
        <v>312</v>
      </c>
      <c r="B169" s="17" t="s">
        <v>313</v>
      </c>
      <c r="C169" s="18">
        <v>27333983.710000001</v>
      </c>
      <c r="D169" s="18">
        <v>27333983.710000001</v>
      </c>
      <c r="E169" s="19">
        <f t="shared" si="3"/>
        <v>100</v>
      </c>
    </row>
    <row r="170" spans="1:7" x14ac:dyDescent="0.2">
      <c r="A170" s="16" t="s">
        <v>314</v>
      </c>
      <c r="B170" s="17" t="s">
        <v>315</v>
      </c>
      <c r="C170" s="18">
        <v>1500000</v>
      </c>
      <c r="D170" s="18">
        <v>1500000</v>
      </c>
      <c r="E170" s="19">
        <f t="shared" si="3"/>
        <v>100</v>
      </c>
    </row>
    <row r="171" spans="1:7" x14ac:dyDescent="0.2">
      <c r="A171" s="16" t="s">
        <v>316</v>
      </c>
      <c r="B171" s="17" t="s">
        <v>317</v>
      </c>
      <c r="C171" s="18">
        <v>200000</v>
      </c>
      <c r="D171" s="18">
        <v>200000</v>
      </c>
      <c r="E171" s="19">
        <f t="shared" si="3"/>
        <v>100</v>
      </c>
    </row>
    <row r="172" spans="1:7" x14ac:dyDescent="0.2">
      <c r="A172" s="16" t="s">
        <v>318</v>
      </c>
      <c r="B172" s="17" t="s">
        <v>319</v>
      </c>
      <c r="C172" s="18">
        <v>7718100</v>
      </c>
      <c r="D172" s="18">
        <v>7718100</v>
      </c>
      <c r="E172" s="19">
        <f t="shared" si="3"/>
        <v>100</v>
      </c>
    </row>
    <row r="173" spans="1:7" ht="25.5" x14ac:dyDescent="0.2">
      <c r="A173" s="13" t="s">
        <v>320</v>
      </c>
      <c r="B173" s="10" t="s">
        <v>321</v>
      </c>
      <c r="C173" s="14">
        <f>C174</f>
        <v>6450555</v>
      </c>
      <c r="D173" s="14">
        <f>D174</f>
        <v>6450555</v>
      </c>
      <c r="E173" s="15">
        <f t="shared" si="3"/>
        <v>100</v>
      </c>
    </row>
    <row r="174" spans="1:7" ht="38.25" x14ac:dyDescent="0.2">
      <c r="A174" s="16" t="s">
        <v>322</v>
      </c>
      <c r="B174" s="17" t="s">
        <v>323</v>
      </c>
      <c r="C174" s="18">
        <v>6450555</v>
      </c>
      <c r="D174" s="18">
        <v>6450555</v>
      </c>
      <c r="E174" s="19">
        <f t="shared" si="3"/>
        <v>100</v>
      </c>
    </row>
    <row r="175" spans="1:7" x14ac:dyDescent="0.2">
      <c r="A175" s="13" t="s">
        <v>324</v>
      </c>
      <c r="B175" s="10" t="s">
        <v>325</v>
      </c>
      <c r="C175" s="14">
        <f>SUM(C176:C181)</f>
        <v>121357732.62</v>
      </c>
      <c r="D175" s="14">
        <f>SUM(D176:D181)</f>
        <v>109304911.62</v>
      </c>
      <c r="E175" s="15">
        <f t="shared" si="3"/>
        <v>90.068353503488524</v>
      </c>
    </row>
    <row r="176" spans="1:7" x14ac:dyDescent="0.2">
      <c r="A176" s="16" t="s">
        <v>326</v>
      </c>
      <c r="B176" s="17" t="s">
        <v>327</v>
      </c>
      <c r="C176" s="18">
        <v>177300</v>
      </c>
      <c r="D176" s="18">
        <v>192900</v>
      </c>
      <c r="E176" s="19">
        <f t="shared" si="3"/>
        <v>108.79864636209814</v>
      </c>
    </row>
    <row r="177" spans="1:5" x14ac:dyDescent="0.2">
      <c r="A177" s="16" t="s">
        <v>328</v>
      </c>
      <c r="B177" s="17" t="s">
        <v>329</v>
      </c>
      <c r="C177" s="18">
        <v>323800</v>
      </c>
      <c r="D177" s="18">
        <v>323800</v>
      </c>
      <c r="E177" s="19">
        <f t="shared" si="3"/>
        <v>100</v>
      </c>
    </row>
    <row r="178" spans="1:5" x14ac:dyDescent="0.2">
      <c r="A178" s="16" t="s">
        <v>330</v>
      </c>
      <c r="B178" s="17" t="s">
        <v>331</v>
      </c>
      <c r="C178" s="18">
        <v>2700000</v>
      </c>
      <c r="D178" s="18">
        <v>2700000</v>
      </c>
      <c r="E178" s="19">
        <f t="shared" si="3"/>
        <v>100</v>
      </c>
    </row>
    <row r="179" spans="1:5" x14ac:dyDescent="0.2">
      <c r="A179" s="16" t="s">
        <v>332</v>
      </c>
      <c r="B179" s="17" t="s">
        <v>333</v>
      </c>
      <c r="C179" s="18">
        <v>49501565.719999999</v>
      </c>
      <c r="D179" s="18">
        <f>49501565.72-12068421</f>
        <v>37433144.719999999</v>
      </c>
      <c r="E179" s="19">
        <f t="shared" si="3"/>
        <v>75.620122667909826</v>
      </c>
    </row>
    <row r="180" spans="1:5" x14ac:dyDescent="0.2">
      <c r="A180" s="16" t="s">
        <v>334</v>
      </c>
      <c r="B180" s="17" t="s">
        <v>335</v>
      </c>
      <c r="C180" s="18">
        <v>1207080</v>
      </c>
      <c r="D180" s="18">
        <v>1207080</v>
      </c>
      <c r="E180" s="19">
        <f t="shared" si="3"/>
        <v>100</v>
      </c>
    </row>
    <row r="181" spans="1:5" ht="25.5" x14ac:dyDescent="0.2">
      <c r="A181" s="16" t="s">
        <v>336</v>
      </c>
      <c r="B181" s="17" t="s">
        <v>337</v>
      </c>
      <c r="C181" s="18">
        <v>67447986.900000006</v>
      </c>
      <c r="D181" s="18">
        <v>67447986.900000006</v>
      </c>
      <c r="E181" s="19">
        <f t="shared" si="3"/>
        <v>100</v>
      </c>
    </row>
    <row r="182" spans="1:5" x14ac:dyDescent="0.2">
      <c r="A182" s="13" t="s">
        <v>338</v>
      </c>
      <c r="B182" s="10" t="s">
        <v>339</v>
      </c>
      <c r="C182" s="14">
        <v>17692792.66</v>
      </c>
      <c r="D182" s="14">
        <v>17692792.66</v>
      </c>
      <c r="E182" s="15">
        <f t="shared" si="3"/>
        <v>100</v>
      </c>
    </row>
    <row r="183" spans="1:5" x14ac:dyDescent="0.2">
      <c r="A183" s="16" t="s">
        <v>340</v>
      </c>
      <c r="B183" s="17" t="s">
        <v>341</v>
      </c>
      <c r="C183" s="18">
        <v>17692792.66</v>
      </c>
      <c r="D183" s="18">
        <v>17692792.66</v>
      </c>
      <c r="E183" s="19">
        <f t="shared" si="3"/>
        <v>100</v>
      </c>
    </row>
    <row r="184" spans="1:5" x14ac:dyDescent="0.2">
      <c r="A184" s="13" t="s">
        <v>342</v>
      </c>
      <c r="B184" s="10" t="s">
        <v>343</v>
      </c>
      <c r="C184" s="14">
        <f>SUM(C185:C189)</f>
        <v>342313193.55000007</v>
      </c>
      <c r="D184" s="14">
        <f>SUM(D185:D189)</f>
        <v>342313193.55000007</v>
      </c>
      <c r="E184" s="15">
        <f t="shared" si="3"/>
        <v>100</v>
      </c>
    </row>
    <row r="185" spans="1:5" x14ac:dyDescent="0.2">
      <c r="A185" s="16" t="s">
        <v>344</v>
      </c>
      <c r="B185" s="17" t="s">
        <v>345</v>
      </c>
      <c r="C185" s="18">
        <v>71166224.280000001</v>
      </c>
      <c r="D185" s="18">
        <v>71166224.280000001</v>
      </c>
      <c r="E185" s="19">
        <f t="shared" si="3"/>
        <v>100</v>
      </c>
    </row>
    <row r="186" spans="1:5" x14ac:dyDescent="0.2">
      <c r="A186" s="16" t="s">
        <v>346</v>
      </c>
      <c r="B186" s="17" t="s">
        <v>347</v>
      </c>
      <c r="C186" s="18">
        <v>212834105.06999999</v>
      </c>
      <c r="D186" s="18">
        <v>212834105.06999999</v>
      </c>
      <c r="E186" s="19">
        <f t="shared" si="3"/>
        <v>100</v>
      </c>
    </row>
    <row r="187" spans="1:5" x14ac:dyDescent="0.2">
      <c r="A187" s="16" t="s">
        <v>348</v>
      </c>
      <c r="B187" s="17" t="s">
        <v>349</v>
      </c>
      <c r="C187" s="18">
        <v>22132259.539999999</v>
      </c>
      <c r="D187" s="18">
        <v>22132259.539999999</v>
      </c>
      <c r="E187" s="19">
        <f t="shared" si="3"/>
        <v>100</v>
      </c>
    </row>
    <row r="188" spans="1:5" x14ac:dyDescent="0.2">
      <c r="A188" s="16" t="s">
        <v>350</v>
      </c>
      <c r="B188" s="17" t="s">
        <v>351</v>
      </c>
      <c r="C188" s="18">
        <v>3131691.18</v>
      </c>
      <c r="D188" s="18">
        <v>3131691.18</v>
      </c>
      <c r="E188" s="19">
        <f t="shared" si="3"/>
        <v>100</v>
      </c>
    </row>
    <row r="189" spans="1:5" x14ac:dyDescent="0.2">
      <c r="A189" s="16" t="s">
        <v>352</v>
      </c>
      <c r="B189" s="17" t="s">
        <v>353</v>
      </c>
      <c r="C189" s="18">
        <v>33048913.48</v>
      </c>
      <c r="D189" s="18">
        <v>33048913.48</v>
      </c>
      <c r="E189" s="19">
        <f t="shared" si="3"/>
        <v>100</v>
      </c>
    </row>
    <row r="190" spans="1:5" x14ac:dyDescent="0.2">
      <c r="A190" s="13" t="s">
        <v>354</v>
      </c>
      <c r="B190" s="10" t="s">
        <v>355</v>
      </c>
      <c r="C190" s="14">
        <f>SUM(C191:C192)</f>
        <v>52091095.700000003</v>
      </c>
      <c r="D190" s="14">
        <f>SUM(D191:D192)</f>
        <v>52091095.700000003</v>
      </c>
      <c r="E190" s="15">
        <f t="shared" si="3"/>
        <v>100</v>
      </c>
    </row>
    <row r="191" spans="1:5" x14ac:dyDescent="0.2">
      <c r="A191" s="16" t="s">
        <v>356</v>
      </c>
      <c r="B191" s="17" t="s">
        <v>357</v>
      </c>
      <c r="C191" s="18">
        <v>48454243</v>
      </c>
      <c r="D191" s="18">
        <v>48454243</v>
      </c>
      <c r="E191" s="19">
        <f t="shared" si="3"/>
        <v>100</v>
      </c>
    </row>
    <row r="192" spans="1:5" ht="25.5" x14ac:dyDescent="0.2">
      <c r="A192" s="16" t="s">
        <v>358</v>
      </c>
      <c r="B192" s="17" t="s">
        <v>359</v>
      </c>
      <c r="C192" s="18">
        <v>3636852.7</v>
      </c>
      <c r="D192" s="18">
        <v>3636852.7</v>
      </c>
      <c r="E192" s="19">
        <f t="shared" si="3"/>
        <v>100</v>
      </c>
    </row>
    <row r="193" spans="1:5" x14ac:dyDescent="0.2">
      <c r="A193" s="13" t="s">
        <v>360</v>
      </c>
      <c r="B193" s="10" t="s">
        <v>361</v>
      </c>
      <c r="C193" s="14">
        <f>SUM(C194:C197)</f>
        <v>7479660</v>
      </c>
      <c r="D193" s="14">
        <f>SUM(D194:D197)</f>
        <v>7479660</v>
      </c>
      <c r="E193" s="15">
        <f t="shared" si="3"/>
        <v>99.999999999999986</v>
      </c>
    </row>
    <row r="194" spans="1:5" x14ac:dyDescent="0.2">
      <c r="A194" s="16" t="s">
        <v>362</v>
      </c>
      <c r="B194" s="17" t="s">
        <v>363</v>
      </c>
      <c r="C194" s="18">
        <v>3068500</v>
      </c>
      <c r="D194" s="18">
        <v>3068500</v>
      </c>
      <c r="E194" s="19">
        <f t="shared" si="3"/>
        <v>100</v>
      </c>
    </row>
    <row r="195" spans="1:5" x14ac:dyDescent="0.2">
      <c r="A195" s="16" t="s">
        <v>364</v>
      </c>
      <c r="B195" s="17" t="s">
        <v>365</v>
      </c>
      <c r="C195" s="18">
        <v>2342302</v>
      </c>
      <c r="D195" s="18">
        <v>2342302</v>
      </c>
      <c r="E195" s="19">
        <f t="shared" si="3"/>
        <v>100</v>
      </c>
    </row>
    <row r="196" spans="1:5" x14ac:dyDescent="0.2">
      <c r="A196" s="16" t="s">
        <v>366</v>
      </c>
      <c r="B196" s="17" t="s">
        <v>367</v>
      </c>
      <c r="C196" s="18">
        <v>1560</v>
      </c>
      <c r="D196" s="18">
        <v>1560</v>
      </c>
      <c r="E196" s="19">
        <f t="shared" si="3"/>
        <v>100</v>
      </c>
    </row>
    <row r="197" spans="1:5" x14ac:dyDescent="0.2">
      <c r="A197" s="16" t="s">
        <v>368</v>
      </c>
      <c r="B197" s="17" t="s">
        <v>369</v>
      </c>
      <c r="C197" s="18">
        <v>2067298</v>
      </c>
      <c r="D197" s="18">
        <v>2067298</v>
      </c>
      <c r="E197" s="19">
        <f t="shared" si="3"/>
        <v>100</v>
      </c>
    </row>
    <row r="198" spans="1:5" x14ac:dyDescent="0.2">
      <c r="A198" s="13" t="s">
        <v>370</v>
      </c>
      <c r="B198" s="10" t="s">
        <v>371</v>
      </c>
      <c r="C198" s="14">
        <f>C199</f>
        <v>417746</v>
      </c>
      <c r="D198" s="14">
        <f>D199</f>
        <v>417746</v>
      </c>
      <c r="E198" s="15">
        <f t="shared" si="3"/>
        <v>100</v>
      </c>
    </row>
    <row r="199" spans="1:5" x14ac:dyDescent="0.2">
      <c r="A199" s="16" t="s">
        <v>372</v>
      </c>
      <c r="B199" s="17" t="s">
        <v>373</v>
      </c>
      <c r="C199" s="18">
        <v>417746</v>
      </c>
      <c r="D199" s="18">
        <v>417746</v>
      </c>
      <c r="E199" s="19">
        <f t="shared" si="3"/>
        <v>100</v>
      </c>
    </row>
    <row r="200" spans="1:5" ht="25.5" x14ac:dyDescent="0.2">
      <c r="A200" s="13" t="s">
        <v>374</v>
      </c>
      <c r="B200" s="10" t="s">
        <v>375</v>
      </c>
      <c r="C200" s="14">
        <f>C201</f>
        <v>5824.2</v>
      </c>
      <c r="D200" s="14">
        <f>D201</f>
        <v>5824.2</v>
      </c>
      <c r="E200" s="15">
        <f t="shared" si="3"/>
        <v>100</v>
      </c>
    </row>
    <row r="201" spans="1:5" ht="25.5" x14ac:dyDescent="0.2">
      <c r="A201" s="16" t="s">
        <v>376</v>
      </c>
      <c r="B201" s="17" t="s">
        <v>377</v>
      </c>
      <c r="C201" s="18">
        <v>5824.2</v>
      </c>
      <c r="D201" s="18">
        <v>5824.2</v>
      </c>
      <c r="E201" s="19">
        <f t="shared" si="3"/>
        <v>100</v>
      </c>
    </row>
    <row r="202" spans="1:5" ht="38.25" x14ac:dyDescent="0.2">
      <c r="A202" s="20" t="s">
        <v>378</v>
      </c>
      <c r="B202" s="10" t="s">
        <v>379</v>
      </c>
      <c r="C202" s="14">
        <f>C203</f>
        <v>23785150</v>
      </c>
      <c r="D202" s="14">
        <f>D203</f>
        <v>23785150</v>
      </c>
      <c r="E202" s="15">
        <f t="shared" si="3"/>
        <v>100</v>
      </c>
    </row>
    <row r="203" spans="1:5" ht="38.25" x14ac:dyDescent="0.2">
      <c r="A203" s="16" t="s">
        <v>380</v>
      </c>
      <c r="B203" s="17" t="s">
        <v>381</v>
      </c>
      <c r="C203" s="18">
        <v>23785150</v>
      </c>
      <c r="D203" s="18">
        <v>23785150</v>
      </c>
      <c r="E203" s="19">
        <f t="shared" si="3"/>
        <v>100</v>
      </c>
    </row>
    <row r="204" spans="1:5" x14ac:dyDescent="0.2">
      <c r="A204" s="21" t="s">
        <v>382</v>
      </c>
      <c r="B204" s="64"/>
      <c r="C204" s="11">
        <f>C202+C198+C200+C193+C190+C184+C182+C175+C173+C164</f>
        <v>667484274.22000003</v>
      </c>
      <c r="D204" s="11">
        <f>D202+D198+D200+D193+D190+D184+D182+D175+D173+D164</f>
        <v>655431453.22000003</v>
      </c>
      <c r="E204" s="22">
        <f>D204/C204%</f>
        <v>98.194291391496151</v>
      </c>
    </row>
    <row r="205" spans="1:5" ht="25.5" x14ac:dyDescent="0.2">
      <c r="A205" s="23" t="s">
        <v>383</v>
      </c>
      <c r="B205" s="24" t="s">
        <v>384</v>
      </c>
      <c r="C205" s="25">
        <f>C209+C216+C220</f>
        <v>47022310.850000024</v>
      </c>
      <c r="D205" s="25">
        <f>D209+D216+D220</f>
        <v>47037910.850000024</v>
      </c>
      <c r="E205" s="19">
        <f t="shared" si="3"/>
        <v>100.03317574087279</v>
      </c>
    </row>
    <row r="206" spans="1:5" x14ac:dyDescent="0.2">
      <c r="A206" s="23" t="s">
        <v>385</v>
      </c>
      <c r="B206" s="24"/>
      <c r="C206" s="25"/>
      <c r="D206" s="25"/>
      <c r="E206" s="19"/>
    </row>
    <row r="207" spans="1:5" x14ac:dyDescent="0.2">
      <c r="A207" s="23" t="s">
        <v>386</v>
      </c>
      <c r="B207" s="24" t="s">
        <v>387</v>
      </c>
      <c r="C207" s="25">
        <v>0</v>
      </c>
      <c r="D207" s="25">
        <v>0</v>
      </c>
      <c r="E207" s="19">
        <v>0</v>
      </c>
    </row>
    <row r="208" spans="1:5" x14ac:dyDescent="0.2">
      <c r="A208" s="23" t="s">
        <v>388</v>
      </c>
      <c r="B208" s="24"/>
      <c r="C208" s="25"/>
      <c r="D208" s="25"/>
      <c r="E208" s="19"/>
    </row>
    <row r="209" spans="1:5" ht="25.5" x14ac:dyDescent="0.2">
      <c r="A209" s="26" t="s">
        <v>389</v>
      </c>
      <c r="B209" s="27" t="s">
        <v>390</v>
      </c>
      <c r="C209" s="28">
        <f>C210</f>
        <v>0</v>
      </c>
      <c r="D209" s="28">
        <f>D210</f>
        <v>0</v>
      </c>
      <c r="E209" s="15">
        <v>0</v>
      </c>
    </row>
    <row r="210" spans="1:5" ht="25.5" x14ac:dyDescent="0.2">
      <c r="A210" s="29" t="s">
        <v>391</v>
      </c>
      <c r="B210" s="30" t="s">
        <v>392</v>
      </c>
      <c r="C210" s="25">
        <f>C211</f>
        <v>0</v>
      </c>
      <c r="D210" s="25">
        <f>D211</f>
        <v>0</v>
      </c>
      <c r="E210" s="19">
        <v>0</v>
      </c>
    </row>
    <row r="211" spans="1:5" ht="38.25" x14ac:dyDescent="0.2">
      <c r="A211" s="29" t="s">
        <v>393</v>
      </c>
      <c r="B211" s="30" t="s">
        <v>394</v>
      </c>
      <c r="C211" s="25">
        <v>0</v>
      </c>
      <c r="D211" s="25">
        <v>0</v>
      </c>
      <c r="E211" s="19">
        <v>0</v>
      </c>
    </row>
    <row r="212" spans="1:5" ht="38.25" x14ac:dyDescent="0.2">
      <c r="A212" s="29" t="s">
        <v>395</v>
      </c>
      <c r="B212" s="30" t="s">
        <v>396</v>
      </c>
      <c r="C212" s="25">
        <f>C213</f>
        <v>0</v>
      </c>
      <c r="D212" s="25">
        <f>D213</f>
        <v>0</v>
      </c>
      <c r="E212" s="19">
        <v>0</v>
      </c>
    </row>
    <row r="213" spans="1:5" ht="38.25" x14ac:dyDescent="0.2">
      <c r="A213" s="29" t="s">
        <v>397</v>
      </c>
      <c r="B213" s="30" t="s">
        <v>398</v>
      </c>
      <c r="C213" s="25">
        <v>0</v>
      </c>
      <c r="D213" s="25">
        <v>0</v>
      </c>
      <c r="E213" s="19">
        <v>0</v>
      </c>
    </row>
    <row r="214" spans="1:5" x14ac:dyDescent="0.2">
      <c r="A214" s="29" t="s">
        <v>399</v>
      </c>
      <c r="B214" s="30" t="s">
        <v>387</v>
      </c>
      <c r="C214" s="25">
        <v>0</v>
      </c>
      <c r="D214" s="25">
        <v>0</v>
      </c>
      <c r="E214" s="19">
        <v>0</v>
      </c>
    </row>
    <row r="215" spans="1:5" x14ac:dyDescent="0.2">
      <c r="A215" s="29" t="s">
        <v>400</v>
      </c>
      <c r="B215" s="30" t="s">
        <v>387</v>
      </c>
      <c r="C215" s="31">
        <v>0</v>
      </c>
      <c r="D215" s="31">
        <v>0</v>
      </c>
      <c r="E215" s="19">
        <v>0</v>
      </c>
    </row>
    <row r="216" spans="1:5" ht="25.5" x14ac:dyDescent="0.2">
      <c r="A216" s="32" t="s">
        <v>401</v>
      </c>
      <c r="B216" s="65" t="s">
        <v>402</v>
      </c>
      <c r="C216" s="33">
        <v>-3000000</v>
      </c>
      <c r="D216" s="33">
        <v>-3000000</v>
      </c>
      <c r="E216" s="15">
        <f t="shared" si="3"/>
        <v>100</v>
      </c>
    </row>
    <row r="217" spans="1:5" ht="38.25" x14ac:dyDescent="0.2">
      <c r="A217" s="32" t="s">
        <v>403</v>
      </c>
      <c r="B217" s="65" t="s">
        <v>404</v>
      </c>
      <c r="C217" s="33">
        <v>-3000000</v>
      </c>
      <c r="D217" s="33">
        <v>-3000000</v>
      </c>
      <c r="E217" s="15">
        <f t="shared" si="3"/>
        <v>100</v>
      </c>
    </row>
    <row r="218" spans="1:5" ht="38.25" x14ac:dyDescent="0.2">
      <c r="A218" s="32" t="s">
        <v>405</v>
      </c>
      <c r="B218" s="65" t="s">
        <v>406</v>
      </c>
      <c r="C218" s="33">
        <v>-3000000</v>
      </c>
      <c r="D218" s="33">
        <v>-3000000</v>
      </c>
      <c r="E218" s="15">
        <f t="shared" si="3"/>
        <v>100</v>
      </c>
    </row>
    <row r="219" spans="1:5" ht="51" x14ac:dyDescent="0.2">
      <c r="A219" s="34" t="s">
        <v>407</v>
      </c>
      <c r="B219" s="66" t="s">
        <v>408</v>
      </c>
      <c r="C219" s="35">
        <v>-3000000</v>
      </c>
      <c r="D219" s="35">
        <v>-3000000</v>
      </c>
      <c r="E219" s="19">
        <f t="shared" si="3"/>
        <v>100</v>
      </c>
    </row>
    <row r="220" spans="1:5" ht="25.5" x14ac:dyDescent="0.2">
      <c r="A220" s="26" t="s">
        <v>409</v>
      </c>
      <c r="B220" s="27" t="s">
        <v>410</v>
      </c>
      <c r="C220" s="36">
        <f>C228+C221</f>
        <v>50022310.850000024</v>
      </c>
      <c r="D220" s="36">
        <f>D228+D221</f>
        <v>50037910.850000024</v>
      </c>
      <c r="E220" s="15">
        <f t="shared" si="3"/>
        <v>100.03118608423904</v>
      </c>
    </row>
    <row r="221" spans="1:5" x14ac:dyDescent="0.2">
      <c r="A221" s="37" t="s">
        <v>411</v>
      </c>
      <c r="B221" s="38" t="s">
        <v>387</v>
      </c>
      <c r="C221" s="39">
        <f>C223</f>
        <v>-620461963.37</v>
      </c>
      <c r="D221" s="39">
        <f>D223</f>
        <v>-608393542.37</v>
      </c>
      <c r="E221" s="15">
        <f t="shared" si="3"/>
        <v>98.054929760004768</v>
      </c>
    </row>
    <row r="222" spans="1:5" x14ac:dyDescent="0.2">
      <c r="A222" s="23" t="s">
        <v>412</v>
      </c>
      <c r="B222" s="24" t="s">
        <v>413</v>
      </c>
      <c r="C222" s="40">
        <f>C223</f>
        <v>-620461963.37</v>
      </c>
      <c r="D222" s="40">
        <f>D223</f>
        <v>-608393542.37</v>
      </c>
      <c r="E222" s="19">
        <f t="shared" si="3"/>
        <v>98.054929760004768</v>
      </c>
    </row>
    <row r="223" spans="1:5" ht="25.5" x14ac:dyDescent="0.2">
      <c r="A223" s="23" t="s">
        <v>414</v>
      </c>
      <c r="B223" s="24" t="s">
        <v>415</v>
      </c>
      <c r="C223" s="40">
        <f>C224</f>
        <v>-620461963.37</v>
      </c>
      <c r="D223" s="40">
        <f>D224</f>
        <v>-608393542.37</v>
      </c>
      <c r="E223" s="19">
        <f t="shared" si="3"/>
        <v>98.054929760004768</v>
      </c>
    </row>
    <row r="224" spans="1:5" ht="25.5" x14ac:dyDescent="0.2">
      <c r="A224" s="23" t="s">
        <v>416</v>
      </c>
      <c r="B224" s="24" t="s">
        <v>417</v>
      </c>
      <c r="C224" s="25">
        <v>-620461963.37</v>
      </c>
      <c r="D224" s="25">
        <v>-608393542.37</v>
      </c>
      <c r="E224" s="19">
        <f t="shared" si="3"/>
        <v>98.054929760004768</v>
      </c>
    </row>
    <row r="225" spans="1:5" x14ac:dyDescent="0.2">
      <c r="A225" s="37" t="s">
        <v>418</v>
      </c>
      <c r="B225" s="38" t="s">
        <v>387</v>
      </c>
      <c r="C225" s="39">
        <f t="shared" ref="C225:D227" si="4">C226</f>
        <v>670484274.22000003</v>
      </c>
      <c r="D225" s="39">
        <f t="shared" si="4"/>
        <v>658431453.22000003</v>
      </c>
      <c r="E225" s="15">
        <f t="shared" si="3"/>
        <v>98.202370814137069</v>
      </c>
    </row>
    <row r="226" spans="1:5" x14ac:dyDescent="0.2">
      <c r="A226" s="23" t="s">
        <v>419</v>
      </c>
      <c r="B226" s="24" t="s">
        <v>420</v>
      </c>
      <c r="C226" s="40">
        <f t="shared" si="4"/>
        <v>670484274.22000003</v>
      </c>
      <c r="D226" s="40">
        <f t="shared" si="4"/>
        <v>658431453.22000003</v>
      </c>
      <c r="E226" s="19">
        <f t="shared" si="3"/>
        <v>98.202370814137069</v>
      </c>
    </row>
    <row r="227" spans="1:5" ht="25.5" x14ac:dyDescent="0.2">
      <c r="A227" s="23" t="s">
        <v>421</v>
      </c>
      <c r="B227" s="24" t="s">
        <v>422</v>
      </c>
      <c r="C227" s="40">
        <f t="shared" si="4"/>
        <v>670484274.22000003</v>
      </c>
      <c r="D227" s="40">
        <f t="shared" si="4"/>
        <v>658431453.22000003</v>
      </c>
      <c r="E227" s="19">
        <f t="shared" si="3"/>
        <v>98.202370814137069</v>
      </c>
    </row>
    <row r="228" spans="1:5" ht="25.5" x14ac:dyDescent="0.2">
      <c r="A228" s="23" t="s">
        <v>423</v>
      </c>
      <c r="B228" s="24" t="s">
        <v>424</v>
      </c>
      <c r="C228" s="25">
        <f>667484274.22+3000000</f>
        <v>670484274.22000003</v>
      </c>
      <c r="D228" s="25">
        <f>D204+3000000</f>
        <v>658431453.22000003</v>
      </c>
      <c r="E228" s="19">
        <f t="shared" si="3"/>
        <v>98.202370814137069</v>
      </c>
    </row>
  </sheetData>
  <mergeCells count="2">
    <mergeCell ref="A5:E5"/>
    <mergeCell ref="A2:E2"/>
  </mergeCells>
  <conditionalFormatting sqref="E8 E6">
    <cfRule type="cellIs" priority="1" stopIfTrue="1" operator="equal">
      <formula>0</formula>
    </cfRule>
  </conditionalFormatting>
  <conditionalFormatting sqref="E10">
    <cfRule type="cellIs" priority="3" stopIfTrue="1" operator="equal">
      <formula>0</formula>
    </cfRule>
  </conditionalFormatting>
  <conditionalFormatting sqref="E2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66E0-C6AF-4AED-877B-FB3AE0BBDD9A}">
  <dimension ref="A1:E19"/>
  <sheetViews>
    <sheetView workbookViewId="0">
      <selection activeCell="E15" sqref="E15:E19"/>
    </sheetView>
  </sheetViews>
  <sheetFormatPr defaultRowHeight="12.75" x14ac:dyDescent="0.2"/>
  <cols>
    <col min="2" max="2" width="23" customWidth="1"/>
    <col min="3" max="3" width="19" customWidth="1"/>
    <col min="5" max="5" width="14.5703125" customWidth="1"/>
  </cols>
  <sheetData>
    <row r="1" spans="1:5" ht="15" x14ac:dyDescent="0.25">
      <c r="A1" s="4" t="s">
        <v>15</v>
      </c>
      <c r="B1" s="5">
        <v>21206600</v>
      </c>
      <c r="C1" s="5">
        <v>21206600</v>
      </c>
      <c r="D1" s="6">
        <f t="shared" ref="D1:D10" si="0">C1*100/B1</f>
        <v>100</v>
      </c>
    </row>
    <row r="2" spans="1:5" ht="15" x14ac:dyDescent="0.25">
      <c r="A2" s="4" t="s">
        <v>17</v>
      </c>
      <c r="B2" s="5">
        <v>21206600</v>
      </c>
      <c r="C2" s="5">
        <f>C3+C5+C7+C9</f>
        <v>21206600</v>
      </c>
      <c r="D2" s="6">
        <f t="shared" si="0"/>
        <v>100</v>
      </c>
    </row>
    <row r="3" spans="1:5" ht="15" x14ac:dyDescent="0.25">
      <c r="A3" s="4" t="s">
        <v>19</v>
      </c>
      <c r="B3" s="5">
        <v>5937848</v>
      </c>
      <c r="C3" s="5">
        <v>10835400</v>
      </c>
      <c r="D3" s="6">
        <f t="shared" si="0"/>
        <v>182.48025210480296</v>
      </c>
      <c r="E3" s="8">
        <f>C3-B3</f>
        <v>4897552</v>
      </c>
    </row>
    <row r="4" spans="1:5" ht="15" x14ac:dyDescent="0.25">
      <c r="A4" s="4" t="s">
        <v>21</v>
      </c>
      <c r="B4" s="5">
        <v>5937848</v>
      </c>
      <c r="C4" s="5">
        <v>10835400</v>
      </c>
      <c r="D4" s="6">
        <f t="shared" si="0"/>
        <v>182.48025210480296</v>
      </c>
      <c r="E4" s="8">
        <f t="shared" ref="E4:E10" si="1">C4-B4</f>
        <v>4897552</v>
      </c>
    </row>
    <row r="5" spans="1:5" ht="15" x14ac:dyDescent="0.25">
      <c r="A5" s="4" t="s">
        <v>23</v>
      </c>
      <c r="B5" s="5">
        <v>212066</v>
      </c>
      <c r="C5" s="5">
        <v>62300</v>
      </c>
      <c r="D5" s="6">
        <f t="shared" si="0"/>
        <v>29.377646581724559</v>
      </c>
      <c r="E5" s="8">
        <f t="shared" si="1"/>
        <v>-149766</v>
      </c>
    </row>
    <row r="6" spans="1:5" ht="15" x14ac:dyDescent="0.25">
      <c r="A6" s="4" t="s">
        <v>25</v>
      </c>
      <c r="B6" s="5">
        <v>212066</v>
      </c>
      <c r="C6" s="5">
        <v>62300</v>
      </c>
      <c r="D6" s="6">
        <f t="shared" si="0"/>
        <v>29.377646581724559</v>
      </c>
      <c r="E6" s="8">
        <f t="shared" si="1"/>
        <v>-149766</v>
      </c>
    </row>
    <row r="7" spans="1:5" ht="15" x14ac:dyDescent="0.25">
      <c r="A7" s="4" t="s">
        <v>27</v>
      </c>
      <c r="B7" s="5">
        <v>12723960</v>
      </c>
      <c r="C7" s="5">
        <v>11765200</v>
      </c>
      <c r="D7" s="6">
        <f t="shared" si="0"/>
        <v>92.464924441761838</v>
      </c>
      <c r="E7" s="8">
        <f t="shared" si="1"/>
        <v>-958760</v>
      </c>
    </row>
    <row r="8" spans="1:5" ht="15" x14ac:dyDescent="0.25">
      <c r="A8" s="4" t="s">
        <v>29</v>
      </c>
      <c r="B8" s="5">
        <v>12723960</v>
      </c>
      <c r="C8" s="5">
        <v>11765200</v>
      </c>
      <c r="D8" s="6">
        <f t="shared" si="0"/>
        <v>92.464924441761838</v>
      </c>
      <c r="E8" s="8">
        <f t="shared" si="1"/>
        <v>-958760</v>
      </c>
    </row>
    <row r="9" spans="1:5" ht="15" x14ac:dyDescent="0.25">
      <c r="A9" s="4" t="s">
        <v>31</v>
      </c>
      <c r="B9" s="5">
        <v>2332726</v>
      </c>
      <c r="C9" s="5">
        <v>-1456300</v>
      </c>
      <c r="D9" s="6">
        <f t="shared" si="0"/>
        <v>-62.429106547447063</v>
      </c>
      <c r="E9" s="8">
        <f t="shared" si="1"/>
        <v>-3789026</v>
      </c>
    </row>
    <row r="10" spans="1:5" ht="15" x14ac:dyDescent="0.25">
      <c r="A10" s="4" t="s">
        <v>33</v>
      </c>
      <c r="B10" s="5">
        <v>2332726</v>
      </c>
      <c r="C10" s="5">
        <v>-1456300</v>
      </c>
      <c r="D10" s="6">
        <f t="shared" si="0"/>
        <v>-62.429106547447063</v>
      </c>
      <c r="E10" s="8">
        <f t="shared" si="1"/>
        <v>-3789026</v>
      </c>
    </row>
    <row r="12" spans="1:5" ht="15" x14ac:dyDescent="0.25">
      <c r="A12" s="4" t="s">
        <v>100</v>
      </c>
      <c r="B12" s="5">
        <v>14013280</v>
      </c>
      <c r="C12" s="7">
        <v>15429790</v>
      </c>
    </row>
    <row r="13" spans="1:5" ht="15" x14ac:dyDescent="0.25">
      <c r="A13" s="4" t="s">
        <v>102</v>
      </c>
      <c r="B13" s="5">
        <v>14013280</v>
      </c>
      <c r="C13" s="7">
        <f>C15+C17+C19</f>
        <v>15429790</v>
      </c>
    </row>
    <row r="14" spans="1:5" ht="15" x14ac:dyDescent="0.25">
      <c r="A14" s="4" t="s">
        <v>104</v>
      </c>
      <c r="B14" s="5">
        <v>249600</v>
      </c>
      <c r="C14" s="7">
        <v>109600</v>
      </c>
      <c r="E14" s="8">
        <f>C14-B14</f>
        <v>-140000</v>
      </c>
    </row>
    <row r="15" spans="1:5" ht="15" x14ac:dyDescent="0.25">
      <c r="A15" s="4" t="s">
        <v>106</v>
      </c>
      <c r="B15" s="5">
        <v>249600</v>
      </c>
      <c r="C15" s="7">
        <v>109600</v>
      </c>
      <c r="E15" s="8">
        <f t="shared" ref="E15:E19" si="2">C15-B15</f>
        <v>-140000</v>
      </c>
    </row>
    <row r="16" spans="1:5" ht="15" x14ac:dyDescent="0.25">
      <c r="A16" s="4" t="s">
        <v>108</v>
      </c>
      <c r="B16" s="5">
        <v>9547200</v>
      </c>
      <c r="C16" s="7">
        <v>260000</v>
      </c>
      <c r="E16" s="8">
        <f t="shared" si="2"/>
        <v>-9287200</v>
      </c>
    </row>
    <row r="17" spans="1:5" ht="15" x14ac:dyDescent="0.25">
      <c r="A17" s="4" t="s">
        <v>110</v>
      </c>
      <c r="B17" s="5">
        <v>9547200</v>
      </c>
      <c r="C17" s="7">
        <v>260000</v>
      </c>
      <c r="E17" s="8">
        <f t="shared" si="2"/>
        <v>-9287200</v>
      </c>
    </row>
    <row r="18" spans="1:5" ht="15" x14ac:dyDescent="0.25">
      <c r="A18" s="4" t="s">
        <v>112</v>
      </c>
      <c r="B18" s="5">
        <v>4216480</v>
      </c>
      <c r="C18" s="7">
        <v>15060190</v>
      </c>
      <c r="E18" s="8">
        <f t="shared" si="2"/>
        <v>10843710</v>
      </c>
    </row>
    <row r="19" spans="1:5" ht="15" x14ac:dyDescent="0.25">
      <c r="A19" s="4" t="s">
        <v>114</v>
      </c>
      <c r="B19" s="5">
        <v>4216480</v>
      </c>
      <c r="C19" s="7">
        <v>15060190</v>
      </c>
      <c r="E19" s="8">
        <f t="shared" si="2"/>
        <v>10843710</v>
      </c>
    </row>
  </sheetData>
  <phoneticPr fontId="6" type="noConversion"/>
  <conditionalFormatting sqref="D9">
    <cfRule type="cellIs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290</v>
      </c>
      <c r="B1" t="s">
        <v>291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Доходы</vt:lpstr>
      <vt:lpstr>Лист1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Доходы!REG_DATE</vt:lpstr>
      <vt:lpstr>Доходы!REND_1</vt:lpstr>
      <vt:lpstr>Доходы!SIGN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rep:2.53.0.22</dc:description>
  <cp:lastModifiedBy>comp06</cp:lastModifiedBy>
  <dcterms:created xsi:type="dcterms:W3CDTF">2021-10-29T04:28:36Z</dcterms:created>
  <dcterms:modified xsi:type="dcterms:W3CDTF">2021-11-12T06:09:56Z</dcterms:modified>
</cp:coreProperties>
</file>