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481D6AB7-9F6F-48B7-B9F4-C5499B561425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Area" localSheetId="0">Лист1!$A$1:$K$51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1" l="1"/>
  <c r="J27" i="1"/>
  <c r="K27" i="1"/>
  <c r="I25" i="1"/>
  <c r="E37" i="1" l="1"/>
  <c r="K25" i="1" l="1"/>
  <c r="I33" i="1"/>
  <c r="I32" i="1" s="1"/>
  <c r="H26" i="1"/>
  <c r="H25" i="1"/>
  <c r="F45" i="1" l="1"/>
  <c r="J43" i="1" l="1"/>
  <c r="J42" i="1" s="1"/>
  <c r="K43" i="1"/>
  <c r="K42" i="1" s="1"/>
  <c r="I43" i="1"/>
  <c r="I42" i="1" s="1"/>
  <c r="H43" i="1"/>
  <c r="H42" i="1" s="1"/>
  <c r="E30" i="1" l="1"/>
  <c r="E31" i="1"/>
  <c r="E27" i="1"/>
  <c r="E28" i="1"/>
  <c r="E35" i="1"/>
  <c r="E36" i="1"/>
  <c r="E33" i="1" l="1"/>
  <c r="E26" i="1" l="1"/>
  <c r="K29" i="1" l="1"/>
  <c r="J29" i="1"/>
  <c r="I29" i="1"/>
  <c r="H29" i="1"/>
  <c r="H23" i="1" s="1"/>
  <c r="H22" i="1" s="1"/>
  <c r="G29" i="1"/>
  <c r="F29" i="1"/>
  <c r="K23" i="1"/>
  <c r="G25" i="1"/>
  <c r="G23" i="1" l="1"/>
  <c r="G22" i="1" s="1"/>
  <c r="E29" i="1" l="1"/>
  <c r="G20" i="1" l="1"/>
  <c r="H20" i="1" s="1"/>
  <c r="I20" i="1" s="1"/>
  <c r="J20" i="1" s="1"/>
  <c r="K20" i="1" s="1"/>
  <c r="E49" i="1"/>
  <c r="G33" i="1" l="1"/>
  <c r="G32" i="1" s="1"/>
  <c r="H33" i="1"/>
  <c r="J33" i="1"/>
  <c r="K33" i="1"/>
  <c r="K32" i="1" s="1"/>
  <c r="E46" i="1"/>
  <c r="E47" i="1"/>
  <c r="E48" i="1"/>
  <c r="E50" i="1"/>
  <c r="H32" i="1" l="1"/>
  <c r="J32" i="1"/>
  <c r="F43" i="1" l="1"/>
  <c r="F42" i="1" s="1"/>
  <c r="G43" i="1"/>
  <c r="G42" i="1" s="1"/>
  <c r="F25" i="1" l="1"/>
  <c r="E32" i="1"/>
  <c r="F33" i="1"/>
  <c r="F32" i="1" s="1"/>
  <c r="F23" i="1" l="1"/>
  <c r="F22" i="1" s="1"/>
  <c r="E42" i="1"/>
  <c r="K22" i="1"/>
  <c r="I23" i="1"/>
  <c r="I22" i="1" s="1"/>
  <c r="E43" i="1"/>
  <c r="E45" i="1" l="1"/>
  <c r="J25" i="1"/>
  <c r="J23" i="1" s="1"/>
  <c r="E23" i="1" s="1"/>
  <c r="E25" i="1" l="1"/>
  <c r="J22" i="1"/>
  <c r="E22" i="1" s="1"/>
</calcChain>
</file>

<file path=xl/sharedStrings.xml><?xml version="1.0" encoding="utf-8"?>
<sst xmlns="http://schemas.openxmlformats.org/spreadsheetml/2006/main" count="58" uniqueCount="32">
  <si>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</si>
  <si>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</si>
  <si>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</si>
  <si>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</si>
  <si>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</si>
  <si>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</si>
  <si>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</si>
  <si>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</si>
  <si>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</si>
  <si>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</si>
  <si>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</si>
  <si>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</si>
  <si>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</si>
  <si>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</si>
  <si>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</si>
  <si>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</si>
  <si>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</si>
  <si>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</si>
  <si>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</si>
  <si>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«Управление муниципальными финансами</t>
  </si>
  <si>
    <t xml:space="preserve"> в муниципальном образовании «Катангский район» на 2019-2024 годы»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</si>
  <si>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</si>
  <si>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</si>
  <si>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</si>
  <si>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</si>
  <si>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>Управление муниципальными финансами в муниципальном образовании "Катангский район" на 2019-2024 годы</t>
  </si>
  <si>
    <t xml:space="preserve"> </t>
  </si>
  <si>
    <t>к постановлению администрации</t>
  </si>
  <si>
    <t xml:space="preserve"> МО "Катангский район"</t>
  </si>
  <si>
    <t>Приложение 2</t>
  </si>
  <si>
    <t>иные межбюджетные трансферты из бюджетов сельских поселений</t>
  </si>
  <si>
    <t>от з февраля 2023 года №38-п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</si>
</sst>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66" formatCode="_-* #,##0.00000_р_._-;\-* #,##0.00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1" fillId="0" borderId="0" xfId="0" applyFont="1" applyFill="1" applyAlignment="1">
      <alignment horizontal="right" vertical="center"/>
    </xf>
    <xf numFmtId="0" fontId="12" fillId="0" borderId="0" xfId="0" applyFont="1" applyFill="1"/>
    <xf numFmtId="0" fontId="1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">
          <cell r="H22"/>
        </row>
        <row r="26">
          <cell r="H26">
            <v>13579.1548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view="pageBreakPreview" topLeftCell="A7" zoomScaleNormal="100" zoomScaleSheetLayoutView="100" workbookViewId="0">
      <pane xSplit="4" ySplit="15" topLeftCell="E22" activePane="bottomRight" state="frozen"/>
      <selection activeCell="A7" sqref="A7"/>
      <selection pane="topRight" activeCell="E7" sqref="E7"/>
      <selection pane="bottomLeft" activeCell="A13" sqref="A13"/>
      <selection pane="bottomRight" activeCell="I7" sqref="H7:K8"/>
    </sheetView>
  </sheetViews>
  <sheetFormatPr defaultColWidth="9" defaultRowHeight="15" x14ac:dyDescent="0.25"/>
  <cols>
    <col min="1" max="1" width="6.140625" style="2" customWidth="1"/>
    <col min="2" max="2" width="6.42578125" style="2" customWidth="1"/>
    <col min="3" max="3" width="21.7109375" style="2" customWidth="1"/>
    <col min="4" max="4" width="27" style="2" customWidth="1"/>
    <col min="5" max="5" width="13" style="2" customWidth="1"/>
    <col min="6" max="6" width="16.42578125" style="2" customWidth="1"/>
    <col min="7" max="8" width="14.7109375" style="2" customWidth="1"/>
    <col min="9" max="9" width="12.85546875" style="2" customWidth="1"/>
    <col min="10" max="10" width="13.42578125" style="2" customWidth="1"/>
    <col min="11" max="11" width="13.7109375" style="2" customWidth="1"/>
    <col min="12" max="16384" width="9" style="2"/>
  </cols>
  <sheetData>
    <row r="1" spans="1:11" ht="15.75" x14ac:dyDescent="0.25">
      <c r="A1" s="1"/>
      <c r="H1" s="3"/>
      <c r="K1" s="1" t="s">
        <v>23</v>
      </c>
    </row>
    <row r="2" spans="1:11" ht="15.75" x14ac:dyDescent="0.25">
      <c r="A2" s="1"/>
      <c r="H2" s="4"/>
      <c r="K2" s="1" t="s">
        <v>0</v>
      </c>
    </row>
    <row r="3" spans="1:11" ht="15.75" x14ac:dyDescent="0.25">
      <c r="A3" s="1"/>
      <c r="H3" s="4"/>
      <c r="K3" s="1" t="s">
        <v>19</v>
      </c>
    </row>
    <row r="4" spans="1:11" ht="15.75" x14ac:dyDescent="0.25">
      <c r="A4" s="1"/>
      <c r="H4" s="4"/>
      <c r="K4" s="1" t="s">
        <v>20</v>
      </c>
    </row>
    <row r="5" spans="1:11" ht="15.75" x14ac:dyDescent="0.25">
      <c r="A5" s="1"/>
      <c r="H5" s="4"/>
      <c r="K5" s="1"/>
    </row>
    <row r="6" spans="1:11" ht="15.75" x14ac:dyDescent="0.25">
      <c r="A6" s="1"/>
      <c r="H6" s="4"/>
      <c r="K6" s="1"/>
    </row>
    <row r="7" spans="1:11" ht="18.75" x14ac:dyDescent="0.3">
      <c r="I7" s="31" t="s">
        <v>29</v>
      </c>
      <c r="J7" s="31"/>
      <c r="K7" s="31"/>
    </row>
    <row r="8" spans="1:11" ht="18.75" x14ac:dyDescent="0.3">
      <c r="H8" s="31" t="s">
        <v>27</v>
      </c>
      <c r="I8" s="31"/>
      <c r="J8" s="31"/>
      <c r="K8" s="31"/>
    </row>
    <row r="9" spans="1:11" ht="18.75" x14ac:dyDescent="0.3">
      <c r="I9" s="31" t="s">
        <v>28</v>
      </c>
      <c r="J9" s="31"/>
      <c r="K9" s="31"/>
    </row>
    <row r="10" spans="1:11" ht="18.75" x14ac:dyDescent="0.3">
      <c r="I10" s="31" t="s">
        <v>31</v>
      </c>
      <c r="J10" s="31"/>
      <c r="K10" s="31"/>
    </row>
    <row r="12" spans="1:11" ht="18.75" x14ac:dyDescent="0.25">
      <c r="I12" s="5"/>
      <c r="J12" s="6"/>
      <c r="K12" s="7" t="s">
        <v>23</v>
      </c>
    </row>
    <row r="13" spans="1:11" ht="18.75" x14ac:dyDescent="0.25">
      <c r="H13" s="1"/>
      <c r="I13" s="5"/>
      <c r="J13" s="6"/>
      <c r="K13" s="7" t="s">
        <v>0</v>
      </c>
    </row>
    <row r="14" spans="1:11" ht="18.75" x14ac:dyDescent="0.25">
      <c r="H14" s="1"/>
      <c r="I14" s="5"/>
      <c r="J14" s="6"/>
      <c r="K14" s="7" t="s">
        <v>19</v>
      </c>
    </row>
    <row r="15" spans="1:11" ht="18.75" x14ac:dyDescent="0.25">
      <c r="H15" s="1"/>
      <c r="I15" s="5"/>
      <c r="J15" s="6"/>
      <c r="K15" s="7" t="s">
        <v>20</v>
      </c>
    </row>
    <row r="16" spans="1:11" ht="15.75" x14ac:dyDescent="0.25">
      <c r="A16" s="1"/>
    </row>
    <row r="17" spans="1:11" ht="15.75" x14ac:dyDescent="0.25">
      <c r="A17" s="32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5.75" x14ac:dyDescent="0.25">
      <c r="A18" s="33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5">
      <c r="A19" s="19" t="s">
        <v>1</v>
      </c>
      <c r="B19" s="19"/>
      <c r="C19" s="19" t="s">
        <v>2</v>
      </c>
      <c r="D19" s="19" t="s">
        <v>3</v>
      </c>
      <c r="E19" s="19" t="s">
        <v>4</v>
      </c>
      <c r="F19" s="19"/>
      <c r="G19" s="19"/>
      <c r="H19" s="19"/>
      <c r="I19" s="19"/>
      <c r="J19" s="19"/>
      <c r="K19" s="19"/>
    </row>
    <row r="20" spans="1:11" x14ac:dyDescent="0.25">
      <c r="A20" s="19"/>
      <c r="B20" s="19"/>
      <c r="C20" s="19"/>
      <c r="D20" s="19"/>
      <c r="E20" s="19" t="s">
        <v>5</v>
      </c>
      <c r="F20" s="19">
        <v>2019</v>
      </c>
      <c r="G20" s="19">
        <f>F20+1</f>
        <v>2020</v>
      </c>
      <c r="H20" s="19">
        <f t="shared" ref="H20:K20" si="0">G20+1</f>
        <v>2021</v>
      </c>
      <c r="I20" s="19">
        <f t="shared" si="0"/>
        <v>2022</v>
      </c>
      <c r="J20" s="19">
        <f t="shared" si="0"/>
        <v>2023</v>
      </c>
      <c r="K20" s="19">
        <f t="shared" si="0"/>
        <v>2024</v>
      </c>
    </row>
    <row r="21" spans="1:11" x14ac:dyDescent="0.25">
      <c r="A21" s="8" t="s">
        <v>6</v>
      </c>
      <c r="B21" s="8" t="s">
        <v>7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x14ac:dyDescent="0.25">
      <c r="A22" s="29" t="s">
        <v>21</v>
      </c>
      <c r="B22" s="30"/>
      <c r="C22" s="34" t="s">
        <v>25</v>
      </c>
      <c r="D22" s="9" t="s">
        <v>8</v>
      </c>
      <c r="E22" s="10">
        <f>SUM(F22:K22)</f>
        <v>283270.13721000002</v>
      </c>
      <c r="F22" s="11">
        <f>F23+F30+F31</f>
        <v>38681.950799999999</v>
      </c>
      <c r="G22" s="11">
        <f>G23+G30+G31</f>
        <v>41771.163439999997</v>
      </c>
      <c r="H22" s="11">
        <f>H23+H30+H31</f>
        <v>51091.006740000004</v>
      </c>
      <c r="I22" s="11">
        <f t="shared" ref="I22:K22" si="1">I23+I30+I31</f>
        <v>54647.025930000003</v>
      </c>
      <c r="J22" s="11">
        <f t="shared" si="1"/>
        <v>47925.781650000004</v>
      </c>
      <c r="K22" s="11">
        <f t="shared" si="1"/>
        <v>49153.20865</v>
      </c>
    </row>
    <row r="23" spans="1:11" x14ac:dyDescent="0.25">
      <c r="A23" s="29"/>
      <c r="B23" s="30"/>
      <c r="C23" s="35"/>
      <c r="D23" s="12" t="s">
        <v>9</v>
      </c>
      <c r="E23" s="13">
        <f>SUM(F23:K23)</f>
        <v>283270.13721000002</v>
      </c>
      <c r="F23" s="14">
        <f>F25+F26+F27+F28+F29</f>
        <v>38681.950799999999</v>
      </c>
      <c r="G23" s="14">
        <f t="shared" ref="G23:K23" si="2">G25+G26+G27+G28+G29</f>
        <v>41771.163439999997</v>
      </c>
      <c r="H23" s="14">
        <f>H25+H26+H27+H28+H29</f>
        <v>51091.006740000004</v>
      </c>
      <c r="I23" s="14">
        <f t="shared" si="2"/>
        <v>54647.025930000003</v>
      </c>
      <c r="J23" s="14">
        <f t="shared" si="2"/>
        <v>47925.781650000004</v>
      </c>
      <c r="K23" s="14">
        <f t="shared" si="2"/>
        <v>49153.20865</v>
      </c>
    </row>
    <row r="24" spans="1:11" x14ac:dyDescent="0.25">
      <c r="A24" s="29"/>
      <c r="B24" s="30"/>
      <c r="C24" s="35"/>
      <c r="D24" s="15" t="s">
        <v>10</v>
      </c>
      <c r="E24" s="13"/>
      <c r="F24" s="14"/>
      <c r="G24" s="14"/>
      <c r="H24" s="14"/>
      <c r="I24" s="13"/>
      <c r="J24" s="14"/>
      <c r="K24" s="14"/>
    </row>
    <row r="25" spans="1:11" ht="33.75" x14ac:dyDescent="0.25">
      <c r="A25" s="29"/>
      <c r="B25" s="30"/>
      <c r="C25" s="35"/>
      <c r="D25" s="16" t="s">
        <v>11</v>
      </c>
      <c r="E25" s="13">
        <f>SUM(F25:K25)</f>
        <v>252257.86335</v>
      </c>
      <c r="F25" s="14">
        <f>F35+F45</f>
        <v>35931.247799999997</v>
      </c>
      <c r="G25" s="14">
        <f>G35+G45</f>
        <v>38843.33844</v>
      </c>
      <c r="H25" s="14">
        <f>H35+H45</f>
        <v>43348.614830000006</v>
      </c>
      <c r="I25" s="14">
        <f>I35+I45</f>
        <v>46696.241280000002</v>
      </c>
      <c r="J25" s="14">
        <f t="shared" ref="J25" si="3">J35+J45</f>
        <v>43105.697</v>
      </c>
      <c r="K25" s="14">
        <f>K35+K45</f>
        <v>44332.724000000002</v>
      </c>
    </row>
    <row r="26" spans="1:11" ht="22.5" x14ac:dyDescent="0.25">
      <c r="A26" s="29"/>
      <c r="B26" s="30"/>
      <c r="C26" s="35"/>
      <c r="D26" s="16" t="s">
        <v>12</v>
      </c>
      <c r="E26" s="13">
        <f>SUM(F26:K26)</f>
        <v>3597.7</v>
      </c>
      <c r="F26" s="14">
        <v>0</v>
      </c>
      <c r="G26" s="14">
        <v>0</v>
      </c>
      <c r="H26" s="14">
        <f>H36</f>
        <v>3597.7</v>
      </c>
      <c r="I26" s="14">
        <v>0</v>
      </c>
      <c r="J26" s="14">
        <v>0</v>
      </c>
      <c r="K26" s="14">
        <v>0</v>
      </c>
    </row>
    <row r="27" spans="1:11" ht="22.5" x14ac:dyDescent="0.25">
      <c r="A27" s="29"/>
      <c r="B27" s="30"/>
      <c r="C27" s="35"/>
      <c r="D27" s="16" t="s">
        <v>13</v>
      </c>
      <c r="E27" s="13">
        <f t="shared" ref="E27:E28" si="4">SUM(F27:K27)</f>
        <v>5094</v>
      </c>
      <c r="F27" s="14">
        <v>0</v>
      </c>
      <c r="G27" s="14">
        <v>0</v>
      </c>
      <c r="H27" s="14">
        <v>0</v>
      </c>
      <c r="I27" s="14">
        <f>I37</f>
        <v>3785</v>
      </c>
      <c r="J27" s="14">
        <f>J37</f>
        <v>654.29999999999995</v>
      </c>
      <c r="K27" s="14">
        <f>K37</f>
        <v>654.70000000000005</v>
      </c>
    </row>
    <row r="28" spans="1:11" ht="56.25" x14ac:dyDescent="0.25">
      <c r="A28" s="29"/>
      <c r="B28" s="30"/>
      <c r="C28" s="35"/>
      <c r="D28" s="16" t="s">
        <v>14</v>
      </c>
      <c r="E28" s="13">
        <f t="shared" si="4"/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33.75" x14ac:dyDescent="0.25">
      <c r="A29" s="29"/>
      <c r="B29" s="30"/>
      <c r="C29" s="35"/>
      <c r="D29" s="16" t="s">
        <v>30</v>
      </c>
      <c r="E29" s="13">
        <f>SUM(F29:K29)</f>
        <v>22320.573859999997</v>
      </c>
      <c r="F29" s="14">
        <f>F49</f>
        <v>2750.703</v>
      </c>
      <c r="G29" s="14">
        <f t="shared" ref="G29:K29" si="5">G49</f>
        <v>2927.8249999999998</v>
      </c>
      <c r="H29" s="14">
        <f t="shared" si="5"/>
        <v>4144.6919099999996</v>
      </c>
      <c r="I29" s="14">
        <f t="shared" si="5"/>
        <v>4165.7846499999996</v>
      </c>
      <c r="J29" s="14">
        <f t="shared" si="5"/>
        <v>4165.7846499999996</v>
      </c>
      <c r="K29" s="14">
        <f t="shared" si="5"/>
        <v>4165.7846499999996</v>
      </c>
    </row>
    <row r="30" spans="1:11" ht="33.75" x14ac:dyDescent="0.25">
      <c r="A30" s="29"/>
      <c r="B30" s="30"/>
      <c r="C30" s="35"/>
      <c r="D30" s="12" t="s">
        <v>15</v>
      </c>
      <c r="E30" s="13">
        <f t="shared" ref="E30:E31" si="6">SUM(F30:K30)</f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x14ac:dyDescent="0.25">
      <c r="A31" s="29"/>
      <c r="B31" s="30"/>
      <c r="C31" s="36"/>
      <c r="D31" s="12" t="s">
        <v>16</v>
      </c>
      <c r="E31" s="13">
        <f t="shared" si="6"/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x14ac:dyDescent="0.25">
      <c r="A32" s="20" t="s">
        <v>21</v>
      </c>
      <c r="B32" s="23">
        <v>1</v>
      </c>
      <c r="C32" s="26" t="s">
        <v>22</v>
      </c>
      <c r="D32" s="9" t="s">
        <v>8</v>
      </c>
      <c r="E32" s="10">
        <f>E33+E40+E41</f>
        <v>152797.59400000001</v>
      </c>
      <c r="F32" s="10">
        <f t="shared" ref="F32:K32" si="7">F33+F40+F41</f>
        <v>22352.093000000001</v>
      </c>
      <c r="G32" s="10">
        <f t="shared" si="7"/>
        <v>22064.231</v>
      </c>
      <c r="H32" s="10">
        <f t="shared" si="7"/>
        <v>26596.940000000002</v>
      </c>
      <c r="I32" s="10">
        <f>I33+I40+I41</f>
        <v>30503</v>
      </c>
      <c r="J32" s="10">
        <f t="shared" si="7"/>
        <v>25425.93</v>
      </c>
      <c r="K32" s="10">
        <f t="shared" si="7"/>
        <v>25855.4</v>
      </c>
    </row>
    <row r="33" spans="1:11" x14ac:dyDescent="0.25">
      <c r="A33" s="21"/>
      <c r="B33" s="24"/>
      <c r="C33" s="27"/>
      <c r="D33" s="12" t="s">
        <v>9</v>
      </c>
      <c r="E33" s="13">
        <f>SUM(E35:E39)</f>
        <v>152797.59400000001</v>
      </c>
      <c r="F33" s="13">
        <f t="shared" ref="F33:K33" si="8">SUM(F35:F39)</f>
        <v>22352.093000000001</v>
      </c>
      <c r="G33" s="13">
        <f t="shared" si="8"/>
        <v>22064.231</v>
      </c>
      <c r="H33" s="13">
        <f t="shared" si="8"/>
        <v>26596.940000000002</v>
      </c>
      <c r="I33" s="13">
        <f>SUM(I35:I39)</f>
        <v>30503</v>
      </c>
      <c r="J33" s="13">
        <f t="shared" si="8"/>
        <v>25425.93</v>
      </c>
      <c r="K33" s="13">
        <f t="shared" si="8"/>
        <v>25855.4</v>
      </c>
    </row>
    <row r="34" spans="1:11" x14ac:dyDescent="0.25">
      <c r="A34" s="21"/>
      <c r="B34" s="24"/>
      <c r="C34" s="27"/>
      <c r="D34" s="15" t="s">
        <v>10</v>
      </c>
      <c r="E34" s="13"/>
      <c r="F34" s="14"/>
      <c r="G34" s="14"/>
      <c r="H34" s="14"/>
      <c r="I34" s="13"/>
      <c r="J34" s="14"/>
      <c r="K34" s="14"/>
    </row>
    <row r="35" spans="1:11" ht="33.75" x14ac:dyDescent="0.25">
      <c r="A35" s="21"/>
      <c r="B35" s="24"/>
      <c r="C35" s="27"/>
      <c r="D35" s="16" t="s">
        <v>11</v>
      </c>
      <c r="E35" s="13">
        <f>SUM(F35:K35)</f>
        <v>144105.894</v>
      </c>
      <c r="F35" s="13">
        <v>22352.093000000001</v>
      </c>
      <c r="G35" s="13">
        <v>22064.231</v>
      </c>
      <c r="H35" s="13">
        <v>22999.24</v>
      </c>
      <c r="I35" s="13">
        <v>26718</v>
      </c>
      <c r="J35" s="13">
        <v>24771.63</v>
      </c>
      <c r="K35" s="13">
        <v>25200.7</v>
      </c>
    </row>
    <row r="36" spans="1:11" ht="22.5" x14ac:dyDescent="0.25">
      <c r="A36" s="21"/>
      <c r="B36" s="24"/>
      <c r="C36" s="27"/>
      <c r="D36" s="16" t="s">
        <v>12</v>
      </c>
      <c r="E36" s="13">
        <f>SUM(F36:K36)</f>
        <v>3597.7</v>
      </c>
      <c r="F36" s="13">
        <v>0</v>
      </c>
      <c r="G36" s="13">
        <v>0</v>
      </c>
      <c r="H36" s="13">
        <v>3597.7</v>
      </c>
      <c r="I36" s="13">
        <v>0</v>
      </c>
      <c r="J36" s="13">
        <v>0</v>
      </c>
      <c r="K36" s="13">
        <v>0</v>
      </c>
    </row>
    <row r="37" spans="1:11" ht="22.5" x14ac:dyDescent="0.25">
      <c r="A37" s="21"/>
      <c r="B37" s="24"/>
      <c r="C37" s="27"/>
      <c r="D37" s="16" t="s">
        <v>13</v>
      </c>
      <c r="E37" s="13">
        <f>SUM(F37:K37)</f>
        <v>5094</v>
      </c>
      <c r="F37" s="13">
        <v>0</v>
      </c>
      <c r="G37" s="13">
        <v>0</v>
      </c>
      <c r="H37" s="13">
        <v>0</v>
      </c>
      <c r="I37" s="13">
        <v>3785</v>
      </c>
      <c r="J37" s="13">
        <v>654.29999999999995</v>
      </c>
      <c r="K37" s="13">
        <v>654.70000000000005</v>
      </c>
    </row>
    <row r="38" spans="1:11" ht="56.25" x14ac:dyDescent="0.25">
      <c r="A38" s="21"/>
      <c r="B38" s="24"/>
      <c r="C38" s="27"/>
      <c r="D38" s="16" t="s">
        <v>14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33.75" x14ac:dyDescent="0.25">
      <c r="A39" s="21"/>
      <c r="B39" s="24"/>
      <c r="C39" s="27"/>
      <c r="D39" s="16" t="s">
        <v>30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33.75" x14ac:dyDescent="0.25">
      <c r="A40" s="21"/>
      <c r="B40" s="24"/>
      <c r="C40" s="27"/>
      <c r="D40" s="12" t="s">
        <v>15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x14ac:dyDescent="0.25">
      <c r="A41" s="22"/>
      <c r="B41" s="25"/>
      <c r="C41" s="28"/>
      <c r="D41" s="12" t="s">
        <v>16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x14ac:dyDescent="0.25">
      <c r="A42" s="20" t="s">
        <v>21</v>
      </c>
      <c r="B42" s="23">
        <v>2</v>
      </c>
      <c r="C42" s="26" t="s">
        <v>24</v>
      </c>
      <c r="D42" s="9" t="s">
        <v>8</v>
      </c>
      <c r="E42" s="10">
        <f>SUM(F42:K42)</f>
        <v>130472.54321</v>
      </c>
      <c r="F42" s="10">
        <f t="shared" ref="F42" si="9">F43+F50+F51</f>
        <v>16329.8578</v>
      </c>
      <c r="G42" s="10">
        <f t="shared" ref="G42" si="10">G43+G50+G51</f>
        <v>19706.93244</v>
      </c>
      <c r="H42" s="10">
        <f>H43+H50+H51</f>
        <v>24494.066740000002</v>
      </c>
      <c r="I42" s="10">
        <f t="shared" ref="I42:K42" si="11">I43+I50+I51</f>
        <v>24144.025929999996</v>
      </c>
      <c r="J42" s="10">
        <f t="shared" si="11"/>
        <v>22499.851649999997</v>
      </c>
      <c r="K42" s="10">
        <f t="shared" si="11"/>
        <v>23297.808649999999</v>
      </c>
    </row>
    <row r="43" spans="1:11" x14ac:dyDescent="0.25">
      <c r="A43" s="21"/>
      <c r="B43" s="24"/>
      <c r="C43" s="27"/>
      <c r="D43" s="12" t="s">
        <v>9</v>
      </c>
      <c r="E43" s="13">
        <f>SUM(F43:K43)</f>
        <v>130472.54321</v>
      </c>
      <c r="F43" s="13">
        <f>SUM(F45:F49)</f>
        <v>16329.8578</v>
      </c>
      <c r="G43" s="13">
        <f t="shared" ref="G43" si="12">SUM(G45:G49)</f>
        <v>19706.93244</v>
      </c>
      <c r="H43" s="13">
        <f>SUM(H49,H45)</f>
        <v>24494.066740000002</v>
      </c>
      <c r="I43" s="13">
        <f>SUM(I45,I49)</f>
        <v>24144.025929999996</v>
      </c>
      <c r="J43" s="13">
        <f t="shared" ref="J43:K43" si="13">SUM(J45,J49)</f>
        <v>22499.851649999997</v>
      </c>
      <c r="K43" s="13">
        <f t="shared" si="13"/>
        <v>23297.808649999999</v>
      </c>
    </row>
    <row r="44" spans="1:11" x14ac:dyDescent="0.25">
      <c r="A44" s="21"/>
      <c r="B44" s="24"/>
      <c r="C44" s="27"/>
      <c r="D44" s="15" t="s">
        <v>10</v>
      </c>
      <c r="E44" s="13"/>
      <c r="F44" s="14"/>
      <c r="G44" s="14"/>
      <c r="H44" s="14"/>
      <c r="I44" s="13"/>
      <c r="J44" s="14"/>
      <c r="K44" s="14"/>
    </row>
    <row r="45" spans="1:11" ht="33.75" x14ac:dyDescent="0.25">
      <c r="A45" s="21"/>
      <c r="B45" s="24"/>
      <c r="C45" s="27"/>
      <c r="D45" s="16" t="s">
        <v>11</v>
      </c>
      <c r="E45" s="13">
        <f>SUM(F45:K45)</f>
        <v>108151.96935</v>
      </c>
      <c r="F45" s="13">
        <f>[1]Лист1!$H$26+[1]Лист1!$H$22</f>
        <v>13579.1548</v>
      </c>
      <c r="G45" s="13">
        <v>16779.10744</v>
      </c>
      <c r="H45" s="13">
        <v>20349.374830000001</v>
      </c>
      <c r="I45" s="13">
        <v>19978.241279999998</v>
      </c>
      <c r="J45" s="13">
        <v>18334.066999999999</v>
      </c>
      <c r="K45" s="13">
        <v>19132.024000000001</v>
      </c>
    </row>
    <row r="46" spans="1:11" ht="22.5" x14ac:dyDescent="0.25">
      <c r="A46" s="21"/>
      <c r="B46" s="24"/>
      <c r="C46" s="27"/>
      <c r="D46" s="16" t="s">
        <v>12</v>
      </c>
      <c r="E46" s="13">
        <f t="shared" ref="E46:E50" si="14">SUM(F46:K46)</f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1:11" ht="22.5" x14ac:dyDescent="0.25">
      <c r="A47" s="21"/>
      <c r="B47" s="24"/>
      <c r="C47" s="27"/>
      <c r="D47" s="16" t="s">
        <v>13</v>
      </c>
      <c r="E47" s="13">
        <f t="shared" si="14"/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ht="56.25" x14ac:dyDescent="0.25">
      <c r="A48" s="21"/>
      <c r="B48" s="24"/>
      <c r="C48" s="27"/>
      <c r="D48" s="16" t="s">
        <v>14</v>
      </c>
      <c r="E48" s="13">
        <f t="shared" si="14"/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33.75" x14ac:dyDescent="0.25">
      <c r="A49" s="21"/>
      <c r="B49" s="24"/>
      <c r="C49" s="27"/>
      <c r="D49" s="16" t="s">
        <v>30</v>
      </c>
      <c r="E49" s="13">
        <f>SUM(F49:K49)</f>
        <v>22320.573859999997</v>
      </c>
      <c r="F49" s="13">
        <v>2750.703</v>
      </c>
      <c r="G49" s="13">
        <v>2927.8249999999998</v>
      </c>
      <c r="H49" s="13">
        <v>4144.6919099999996</v>
      </c>
      <c r="I49" s="13">
        <v>4165.7846499999996</v>
      </c>
      <c r="J49" s="13">
        <v>4165.7846499999996</v>
      </c>
      <c r="K49" s="13">
        <v>4165.7846499999996</v>
      </c>
    </row>
    <row r="50" spans="1:11" ht="33.75" x14ac:dyDescent="0.25">
      <c r="A50" s="21"/>
      <c r="B50" s="24"/>
      <c r="C50" s="27"/>
      <c r="D50" s="12" t="s">
        <v>15</v>
      </c>
      <c r="E50" s="13">
        <f t="shared" si="14"/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</row>
    <row r="51" spans="1:11" x14ac:dyDescent="0.25">
      <c r="A51" s="22"/>
      <c r="B51" s="25"/>
      <c r="C51" s="28"/>
      <c r="D51" s="12" t="s">
        <v>16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x14ac:dyDescent="0.25">
      <c r="C52" s="17"/>
    </row>
    <row r="53" spans="1:11" x14ac:dyDescent="0.25">
      <c r="C53" s="17"/>
      <c r="F53" s="18"/>
    </row>
    <row r="54" spans="1:11" x14ac:dyDescent="0.25">
      <c r="F54" s="18"/>
    </row>
    <row r="55" spans="1:11" x14ac:dyDescent="0.25">
      <c r="F55" s="18"/>
    </row>
    <row r="58" spans="1:11" x14ac:dyDescent="0.25">
      <c r="H58" s="2" t="s">
        <v>26</v>
      </c>
    </row>
  </sheetData>
  <mergeCells count="26">
    <mergeCell ref="I7:K7"/>
    <mergeCell ref="H8:K8"/>
    <mergeCell ref="I9:K9"/>
    <mergeCell ref="I10:K10"/>
    <mergeCell ref="C42:C51"/>
    <mergeCell ref="A17:K17"/>
    <mergeCell ref="A18:K18"/>
    <mergeCell ref="C22:C31"/>
    <mergeCell ref="A19:B20"/>
    <mergeCell ref="C19:C21"/>
    <mergeCell ref="A42:A51"/>
    <mergeCell ref="B42:B51"/>
    <mergeCell ref="I20:I21"/>
    <mergeCell ref="D19:D21"/>
    <mergeCell ref="E20:E21"/>
    <mergeCell ref="F20:F21"/>
    <mergeCell ref="G20:G21"/>
    <mergeCell ref="H20:H21"/>
    <mergeCell ref="E19:K19"/>
    <mergeCell ref="A32:A41"/>
    <mergeCell ref="B32:B41"/>
    <mergeCell ref="C32:C41"/>
    <mergeCell ref="J20:J21"/>
    <mergeCell ref="K20:K21"/>
    <mergeCell ref="A22:A31"/>
    <mergeCell ref="B22:B31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2023-02-03T02:35:14Z</dcterms:modified>
</cp:coreProperties>
</file>