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2D3BC976-9988-415B-ADC0-134726A415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5" sheetId="1" r:id="rId1"/>
    <sheet name="Лист3" sheetId="3" r:id="rId2"/>
  </sheets>
  <definedNames>
    <definedName name="_xlnm.Print_Titles" localSheetId="0">форма5!$9:$10</definedName>
    <definedName name="_xlnm.Print_Area" localSheetId="0">форма5!$A$1:$M$48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G30" i="1"/>
  <c r="G29" i="1"/>
  <c r="G28" i="1"/>
  <c r="G27" i="1"/>
  <c r="I26" i="1" l="1"/>
  <c r="J26" i="1"/>
  <c r="H26" i="1" l="1"/>
  <c r="H12" i="1" s="1"/>
  <c r="G26" i="1" l="1"/>
  <c r="G24" i="1"/>
  <c r="M17" i="1" l="1"/>
  <c r="M12" i="1" s="1"/>
  <c r="L17" i="1"/>
  <c r="L12" i="1" s="1"/>
  <c r="K17" i="1"/>
  <c r="K12" i="1" s="1"/>
  <c r="J17" i="1"/>
  <c r="J12" i="1" s="1"/>
  <c r="I17" i="1"/>
  <c r="I12" i="1" s="1"/>
  <c r="G37" i="1" l="1"/>
  <c r="G36" i="1"/>
  <c r="M35" i="1"/>
  <c r="L35" i="1"/>
  <c r="K35" i="1"/>
  <c r="J35" i="1"/>
  <c r="I35" i="1"/>
  <c r="H35" i="1"/>
  <c r="G17" i="1" l="1"/>
  <c r="G23" i="1"/>
  <c r="G18" i="1"/>
  <c r="G19" i="1"/>
  <c r="G20" i="1"/>
  <c r="G21" i="1"/>
  <c r="G22" i="1"/>
  <c r="J34" i="1"/>
  <c r="G12" i="1" l="1"/>
  <c r="H34" i="1"/>
  <c r="H32" i="1" l="1"/>
  <c r="H31" i="1" s="1"/>
  <c r="I34" i="1"/>
  <c r="G40" i="1" l="1"/>
  <c r="H44" i="1" l="1"/>
  <c r="G25" i="1" l="1"/>
  <c r="G46" i="1" l="1"/>
  <c r="G38" i="1" l="1"/>
  <c r="G13" i="1" l="1"/>
  <c r="G48" i="1"/>
  <c r="G47" i="1"/>
  <c r="G45" i="1"/>
  <c r="G43" i="1"/>
  <c r="G42" i="1"/>
  <c r="G39" i="1"/>
  <c r="G35" i="1"/>
  <c r="G15" i="1"/>
  <c r="G14" i="1"/>
  <c r="I41" i="1" l="1"/>
  <c r="I44" i="1" l="1"/>
  <c r="J44" i="1"/>
  <c r="K44" i="1"/>
  <c r="L44" i="1"/>
  <c r="M44" i="1"/>
  <c r="H41" i="1" l="1"/>
  <c r="J41" i="1"/>
  <c r="K41" i="1"/>
  <c r="L41" i="1"/>
  <c r="M41" i="1"/>
  <c r="I32" i="1"/>
  <c r="I31" i="1" s="1"/>
  <c r="I11" i="1" s="1"/>
  <c r="J32" i="1"/>
  <c r="J31" i="1" s="1"/>
  <c r="K32" i="1"/>
  <c r="L32" i="1"/>
  <c r="M32" i="1"/>
  <c r="K34" i="1"/>
  <c r="L34" i="1"/>
  <c r="M34" i="1"/>
  <c r="H11" i="1" l="1"/>
  <c r="J11" i="1"/>
  <c r="K31" i="1"/>
  <c r="K11" i="1" s="1"/>
  <c r="L31" i="1"/>
  <c r="L11" i="1" s="1"/>
  <c r="M31" i="1"/>
  <c r="M11" i="1" s="1"/>
  <c r="G34" i="1"/>
  <c r="G41" i="1"/>
  <c r="G32" i="1"/>
  <c r="G11" i="1" l="1"/>
  <c r="G31" i="1"/>
  <c r="G44" i="1"/>
</calcChain>
</file>

<file path=xl/sharedStrings.xml><?xml version="1.0" encoding="utf-8"?>
<sst xmlns="http://schemas.openxmlformats.org/spreadsheetml/2006/main" count="185" uniqueCount="71">
  <si>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</si>
  <si>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</si>
  <si>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</si>
  <si>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</si>
  <si>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</si>
  <si>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</si>
  <si>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</si>
  <si>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</si>
  <si>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Всего</t>
  </si>
  <si>
    <t>05</t>
  </si>
  <si>
    <t>Наименование мероприятия: Организация аптечного обслуживания населения МО «Катангский район»</t>
  </si>
  <si>
    <t>02</t>
  </si>
  <si>
    <t>01</t>
  </si>
  <si>
    <t>03</t>
  </si>
  <si>
    <t>Наименование основного мероприятия: Обеспечение пассажирских перевозок на территории муниципального образования "Катангский район"</t>
  </si>
  <si>
    <t>04</t>
  </si>
  <si>
    <t>Наименование основного мерорприятия: Проведение мероприятий по технической инвентаризации, кадастровым работам в отношении муниципальных объектов недвижимости</t>
  </si>
  <si>
    <t>Наименование основного мероприятия: Обеспечение и развитие муниципальной службы</t>
  </si>
  <si>
    <t>Наименование основного мероприятия: Мероприятия по противодействию коррупции</t>
  </si>
  <si>
    <t>Наименование основного мероприятия: Обеспечение реализации полномочий органов местного самоуправления</t>
  </si>
  <si>
    <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«Создание условий для устойчивого экономического развития»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</si>
  <si>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>: Создание условий для развития малого и среднего предпринимательства в муниципальном образовании "Катангский район"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</si>
  <si>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 xml:space="preserve">: Ценовое регулирование предоставления услуг торговли на территории муниципального образования 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</si>
  <si>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>: Развитие туризма на территории "Катангского района"</t>
    </r>
  </si>
  <si>
    <r>
      <rPr>
        <b/>
        <sz val="11"/>
        <color theme="1"/>
        <rFont val="Times New Roman"/>
        <family val="1"/>
        <charset val="204"/>
      </rP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«Развитие дорожного хозяйства»</t>
    </r>
  </si>
  <si>
    <t>Наименование основного мерорприятия: Информационно-техническое обеспечение выполнение полномочий органов местного самоуправление</t>
  </si>
  <si>
    <t>Наименование основного мерорприятия: Проведение обязательной независимой оценки муниципальных объектов с целью последующей продажи (приватизации), передачи в аренду</t>
  </si>
  <si>
    <t xml:space="preserve"> Ресурсное обеспечение реализации муниципальной программы</t>
  </si>
  <si>
    <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«Выполнение полномочий органов местного самоуправления в соответствии с действующим законодательством»</t>
    </r>
  </si>
  <si>
    <r>
      <rPr>
        <b/>
        <sz val="11"/>
        <color theme="1"/>
        <rFont val="Times New Roman"/>
        <family val="1"/>
        <charset val="204"/>
      </rPr>
      <t>Наименование подпрограммы: "</t>
    </r>
    <r>
      <rPr>
        <sz val="11"/>
        <color theme="1"/>
        <rFont val="Times New Roman"/>
        <family val="1"/>
        <charset val="204"/>
      </rPr>
      <t>Управление муниципальным имуществом"</t>
    </r>
  </si>
  <si>
    <t>Наименование основного мерорприятия: Обеспечение пополнения, обновление материального запаса, составляяющего казну муниципального образования, а также имущества, обремененного вещным правом, расходы связанные с содержанием муниципального имущества</t>
  </si>
  <si>
    <t>Наименование основного мероприятия: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</si>
  <si>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Администрация МО «Катангский район»</t>
  </si>
  <si>
    <t xml:space="preserve">Наименование основного мероприятия: Расчистка автозимника  в соответствии с условиями заключенных муниципальных контрактов </t>
  </si>
  <si>
    <t>Отдел экономического развития  (Администрация МО «Катангский район»)</t>
  </si>
  <si>
    <r>
      <t xml:space="preserve">Наименование программы: </t>
    </r>
    <r>
      <rPr>
        <sz val="11"/>
        <color theme="1"/>
        <rFont val="Times New Roman"/>
        <family val="1"/>
        <charset val="204"/>
      </rPr>
      <t xml:space="preserve"> Экономическое развитие муниципального образования «Катангский район" на 2023-2028 г.г.» </t>
    </r>
  </si>
  <si>
    <t>Обеспечение защиты прав потребителей муниципального образования «Катангский район»</t>
  </si>
  <si>
    <t>06</t>
  </si>
  <si>
    <t>1</t>
  </si>
  <si>
    <t>2</t>
  </si>
  <si>
    <t>3</t>
  </si>
  <si>
    <t>4</t>
  </si>
  <si>
    <t>Финансовое обеспечение деятельности администрации муниципального образования</t>
  </si>
  <si>
    <t>Финансовое обеспечение деятельности муниципального казенного учреждения Катангского района «Административно-хозяйственная часть»</t>
  </si>
  <si>
    <t>Проведение специальной оценки условий труда рабочих мест в муниципальных учреждениях</t>
  </si>
  <si>
    <t>Обеспечение проведения выборов и референдумов</t>
  </si>
  <si>
    <t>Организация и проведения мероприятий приуроченных к юбилейным датам Катангского района</t>
  </si>
  <si>
    <t>Исполнение переданных полномочий согласно федеральному и областному законодательству</t>
  </si>
  <si>
    <t>07</t>
  </si>
  <si>
    <t>Отдел по управлению муниципальным имуществом и транспорта (Администрации МО "Катангский район"</t>
  </si>
  <si>
    <t>Наименование мероприятия: Ценовое регулирование предоставления услуг на территории муниципального образования "Катангский район"</t>
  </si>
  <si>
    <t>Софинансирование субсидии на частное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</si>
  <si>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Субсидии на возмещение недополученных доходов или фактический понесенных затрат в связи с производством (реализацией) товаров, выполнением работ, оказанием услуг</t>
  </si>
  <si>
    <t>Приложение 4</t>
  </si>
  <si>
    <t>к муниципальной программе</t>
  </si>
  <si>
    <t>«Экономическое развитие муниципального образования
«Катангский район» на 2023-2028 годы»</t>
  </si>
  <si>
    <t>Наименование основного мероприятия: 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 муниципальных образований</t>
  </si>
  <si>
    <t>Наименование основного мероприятия: Создание благоприятных условий для привлечения и закрепления в районе профессиональных кадров</t>
  </si>
  <si>
    <t>08</t>
  </si>
  <si>
    <t>Оплата за обучение по специальности "сестринское дело" на базе Областного государственного бюджетного профессионального образовательного учреждения "Иркутский базовый медицинский колледж"</t>
  </si>
  <si>
    <t>Наименование основного мероприятия: Создание благоприятных условий в целях привлечения медицинских работников для работы в ОГБУЗ "Катангская районная больница"</t>
  </si>
  <si>
    <t>Сектор по социальной политики (Администрация МО "Катангский район"</t>
  </si>
  <si>
    <t>Оплата проезда к месту учебы и обратно</t>
  </si>
  <si>
    <t>Приобретение оборудования для дистанционного обучения, связь</t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</si>
  <si>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 xml:space="preserve">: Финансирование бюджетных обязательств местного бюджета в целях организации в границах муниципального района электроснабжения поселений в пределах полномочий, установленных Российской Федерации </t>
    </r>
  </si>
  <si>
    <t>Отдел ЖКХ и транспорта (Администрация МО "Катангский район"</t>
  </si>
  <si>
    <t xml:space="preserve"> </t>
  </si>
  <si>
    <t>Субвенция</t>
  </si>
  <si>
    <t>Приложение 2 к постановлению</t>
  </si>
  <si>
    <t>администрации муниципального образования "Катангский район"</t>
  </si>
  <si>
    <t>от  23.01.2024 г. № 40-п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</si>
</sst>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[Red]\-#,##0.00\ "/>
    <numFmt numFmtId="166" formatCode="0.000"/>
    <numFmt numFmtId="167" formatCode="#,##0.000_ ;[Red]\-#,##0.000\ 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165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/>
    <xf numFmtId="0" fontId="0" fillId="0" borderId="0" xfId="0" applyFill="1"/>
    <xf numFmtId="2" fontId="0" fillId="0" borderId="0" xfId="0" applyNumberFormat="1"/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/>
    <xf numFmtId="0" fontId="4" fillId="0" borderId="0" xfId="0" applyFont="1" applyFill="1" applyBorder="1"/>
    <xf numFmtId="0" fontId="4" fillId="0" borderId="0" xfId="0" applyFont="1" applyBorder="1"/>
    <xf numFmtId="167" fontId="3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165" fontId="3" fillId="0" borderId="0" xfId="0" applyNumberFormat="1" applyFont="1" applyBorder="1" applyAlignment="1">
      <alignment wrapText="1"/>
    </xf>
    <xf numFmtId="0" fontId="3" fillId="3" borderId="0" xfId="0" applyFont="1" applyFill="1" applyBorder="1" applyAlignment="1">
      <alignment wrapText="1"/>
    </xf>
    <xf numFmtId="2" fontId="0" fillId="3" borderId="0" xfId="0" applyNumberFormat="1" applyFill="1"/>
    <xf numFmtId="0" fontId="0" fillId="3" borderId="0" xfId="0" applyFill="1"/>
    <xf numFmtId="167" fontId="3" fillId="4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1" applyNumberFormat="1" applyFont="1" applyFill="1" applyBorder="1" applyAlignment="1">
      <alignment vertical="center"/>
    </xf>
    <xf numFmtId="2" fontId="4" fillId="0" borderId="1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/>
    </xf>
    <xf numFmtId="2" fontId="9" fillId="0" borderId="1" xfId="1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vertical="center"/>
    </xf>
    <xf numFmtId="0" fontId="4" fillId="0" borderId="2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right"/>
    </xf>
    <xf numFmtId="166" fontId="6" fillId="0" borderId="1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49" fontId="6" fillId="0" borderId="6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2"/>
  <sheetViews>
    <sheetView tabSelected="1" view="pageBreakPreview" zoomScaleNormal="100" zoomScaleSheetLayoutView="100" workbookViewId="0">
      <selection activeCell="M48" sqref="A1:M48"/>
    </sheetView>
  </sheetViews>
  <sheetFormatPr defaultRowHeight="15" x14ac:dyDescent="0.25"/>
  <cols>
    <col min="1" max="1" width="6.42578125" customWidth="1"/>
    <col min="2" max="2" width="6.7109375" customWidth="1"/>
    <col min="3" max="3" width="5.28515625" customWidth="1"/>
    <col min="4" max="4" width="5" customWidth="1"/>
    <col min="5" max="5" width="42.5703125" style="28" customWidth="1"/>
    <col min="6" max="6" width="39.85546875" customWidth="1"/>
    <col min="7" max="7" width="15.5703125" bestFit="1" customWidth="1"/>
    <col min="8" max="8" width="15.5703125" style="17" bestFit="1" customWidth="1"/>
    <col min="9" max="9" width="12" style="17" bestFit="1" customWidth="1"/>
    <col min="10" max="10" width="13.42578125" style="17" bestFit="1" customWidth="1"/>
    <col min="11" max="11" width="14.5703125" style="17" customWidth="1"/>
    <col min="12" max="12" width="13.140625" customWidth="1"/>
    <col min="13" max="13" width="15" customWidth="1"/>
    <col min="14" max="14" width="20.28515625" customWidth="1"/>
    <col min="15" max="16" width="17.28515625" bestFit="1" customWidth="1"/>
    <col min="17" max="18" width="14.28515625" bestFit="1" customWidth="1"/>
    <col min="19" max="20" width="13.140625" bestFit="1" customWidth="1"/>
  </cols>
  <sheetData>
    <row r="1" spans="1:17" ht="15.75" x14ac:dyDescent="0.25">
      <c r="A1" s="19"/>
      <c r="B1" s="20"/>
      <c r="C1" s="20"/>
      <c r="D1" s="20"/>
      <c r="E1" s="32"/>
      <c r="F1" s="20"/>
      <c r="G1" s="20"/>
      <c r="H1" s="20"/>
      <c r="I1" s="77"/>
      <c r="J1" s="77"/>
      <c r="K1" s="81" t="s">
        <v>68</v>
      </c>
      <c r="L1" s="81"/>
      <c r="M1" s="81"/>
    </row>
    <row r="2" spans="1:17" ht="15.75" x14ac:dyDescent="0.25">
      <c r="A2" s="19"/>
      <c r="B2" s="20"/>
      <c r="C2" s="20"/>
      <c r="D2" s="20"/>
      <c r="E2" s="32"/>
      <c r="F2" s="20"/>
      <c r="G2" s="20"/>
      <c r="H2" s="20"/>
      <c r="I2" s="77"/>
      <c r="J2" s="77"/>
      <c r="K2" s="80"/>
      <c r="L2" s="73"/>
      <c r="M2" s="79" t="s">
        <v>69</v>
      </c>
    </row>
    <row r="3" spans="1:17" ht="15.75" x14ac:dyDescent="0.25">
      <c r="A3" s="19"/>
      <c r="B3" s="20"/>
      <c r="C3" s="20"/>
      <c r="D3" s="20"/>
      <c r="E3" s="32"/>
      <c r="F3" s="20"/>
      <c r="G3" s="20"/>
      <c r="H3" s="20"/>
      <c r="I3" s="77"/>
      <c r="J3" s="77"/>
      <c r="K3" s="80"/>
      <c r="L3" s="73"/>
      <c r="M3" s="79" t="s">
        <v>70</v>
      </c>
    </row>
    <row r="4" spans="1:17" ht="15.75" customHeight="1" x14ac:dyDescent="0.25">
      <c r="A4" s="19"/>
      <c r="B4" s="20"/>
      <c r="C4" s="20"/>
      <c r="D4" s="20"/>
      <c r="E4" s="32"/>
      <c r="F4" s="20"/>
      <c r="G4" s="20"/>
      <c r="H4" s="40"/>
      <c r="I4" s="78"/>
      <c r="J4" s="78"/>
      <c r="K4" s="78"/>
      <c r="L4" s="84" t="s">
        <v>53</v>
      </c>
      <c r="M4" s="84"/>
    </row>
    <row r="5" spans="1:17" ht="15.75" customHeight="1" x14ac:dyDescent="0.25">
      <c r="A5" s="19"/>
      <c r="B5" s="20"/>
      <c r="C5" s="20"/>
      <c r="D5" s="20"/>
      <c r="E5" s="32"/>
      <c r="F5" s="20"/>
      <c r="G5" s="72"/>
      <c r="H5" s="72"/>
      <c r="I5" s="72"/>
      <c r="J5" s="84" t="s">
        <v>54</v>
      </c>
      <c r="K5" s="84"/>
      <c r="L5" s="84"/>
      <c r="M5" s="84"/>
    </row>
    <row r="6" spans="1:17" ht="31.5" customHeight="1" x14ac:dyDescent="0.25">
      <c r="A6" s="19"/>
      <c r="B6" s="20"/>
      <c r="C6" s="20"/>
      <c r="D6" s="20"/>
      <c r="E6" s="32"/>
      <c r="F6" s="20"/>
      <c r="G6" s="20"/>
      <c r="H6" s="33"/>
      <c r="I6" s="83" t="s">
        <v>55</v>
      </c>
      <c r="J6" s="83"/>
      <c r="K6" s="83"/>
      <c r="L6" s="83"/>
      <c r="M6" s="83"/>
    </row>
    <row r="7" spans="1:17" ht="15.75" x14ac:dyDescent="0.25">
      <c r="A7" s="19"/>
      <c r="B7" s="20"/>
      <c r="C7" s="20"/>
      <c r="D7" s="20"/>
      <c r="E7" s="32"/>
      <c r="F7" s="20"/>
      <c r="G7" s="20"/>
      <c r="H7" s="20"/>
      <c r="I7" s="77"/>
      <c r="J7" s="77"/>
      <c r="K7" s="82"/>
      <c r="L7" s="82"/>
      <c r="M7" s="82"/>
    </row>
    <row r="8" spans="1:17" ht="15.75" x14ac:dyDescent="0.25">
      <c r="A8" s="91" t="s">
        <v>27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7" ht="43.5" customHeight="1" x14ac:dyDescent="0.25">
      <c r="A9" s="95" t="s">
        <v>0</v>
      </c>
      <c r="B9" s="95"/>
      <c r="C9" s="95"/>
      <c r="D9" s="95"/>
      <c r="E9" s="95" t="s">
        <v>1</v>
      </c>
      <c r="F9" s="94" t="s">
        <v>2</v>
      </c>
      <c r="G9" s="92" t="s">
        <v>3</v>
      </c>
      <c r="H9" s="93"/>
      <c r="I9" s="93"/>
      <c r="J9" s="93"/>
      <c r="K9" s="93"/>
      <c r="L9" s="93"/>
      <c r="M9" s="94"/>
    </row>
    <row r="10" spans="1:17" x14ac:dyDescent="0.25">
      <c r="A10" s="10" t="s">
        <v>4</v>
      </c>
      <c r="B10" s="10" t="s">
        <v>5</v>
      </c>
      <c r="C10" s="10" t="s">
        <v>6</v>
      </c>
      <c r="D10" s="22" t="s">
        <v>7</v>
      </c>
      <c r="E10" s="95"/>
      <c r="F10" s="94"/>
      <c r="G10" s="10" t="s">
        <v>8</v>
      </c>
      <c r="H10" s="34">
        <v>2023</v>
      </c>
      <c r="I10" s="76">
        <v>2024</v>
      </c>
      <c r="J10" s="76">
        <v>2025</v>
      </c>
      <c r="K10" s="76">
        <v>2026</v>
      </c>
      <c r="L10" s="21">
        <v>2027</v>
      </c>
      <c r="M10" s="21">
        <v>2028</v>
      </c>
    </row>
    <row r="11" spans="1:17" ht="45" customHeight="1" x14ac:dyDescent="0.25">
      <c r="A11" s="11" t="s">
        <v>9</v>
      </c>
      <c r="B11" s="11">
        <v>0</v>
      </c>
      <c r="C11" s="12"/>
      <c r="D11" s="24"/>
      <c r="E11" s="13" t="s">
        <v>35</v>
      </c>
      <c r="F11" s="26" t="s">
        <v>8</v>
      </c>
      <c r="G11" s="23">
        <f>H11+I11+J11+K11+L11+M11</f>
        <v>1448545.7055200001</v>
      </c>
      <c r="H11" s="35">
        <f t="shared" ref="H11:M11" si="0">H12+H31+H41+H44</f>
        <v>297212.19299999997</v>
      </c>
      <c r="I11" s="35">
        <f t="shared" si="0"/>
        <v>222074.59000000003</v>
      </c>
      <c r="J11" s="35">
        <f t="shared" si="0"/>
        <v>224639.78000000006</v>
      </c>
      <c r="K11" s="35">
        <f t="shared" si="0"/>
        <v>231136.35</v>
      </c>
      <c r="L11" s="35">
        <f t="shared" si="0"/>
        <v>235830.46375999998</v>
      </c>
      <c r="M11" s="35">
        <f t="shared" si="0"/>
        <v>237652.32875999997</v>
      </c>
      <c r="N11" s="9"/>
    </row>
    <row r="12" spans="1:17" s="17" customFormat="1" ht="58.5" customHeight="1" x14ac:dyDescent="0.25">
      <c r="A12" s="11" t="s">
        <v>9</v>
      </c>
      <c r="B12" s="11" t="s">
        <v>38</v>
      </c>
      <c r="C12" s="12"/>
      <c r="D12" s="24"/>
      <c r="E12" s="13" t="s">
        <v>28</v>
      </c>
      <c r="F12" s="26" t="s">
        <v>66</v>
      </c>
      <c r="G12" s="74">
        <f>SUM(H12:M12)</f>
        <v>1116294.4955200001</v>
      </c>
      <c r="H12" s="35">
        <f>H13+H14+H15+H16+H17+H24+H25+H26+H30</f>
        <v>223214.60299999994</v>
      </c>
      <c r="I12" s="35">
        <f t="shared" ref="I12:M12" si="1">I13+I14+I15+I16+I17+I24+I25+I26+I30</f>
        <v>164550.6</v>
      </c>
      <c r="J12" s="35">
        <f t="shared" si="1"/>
        <v>165180.66000000003</v>
      </c>
      <c r="K12" s="35">
        <f t="shared" si="1"/>
        <v>184046.18</v>
      </c>
      <c r="L12" s="35">
        <f t="shared" si="1"/>
        <v>188740.29375999997</v>
      </c>
      <c r="M12" s="35">
        <f t="shared" si="1"/>
        <v>190562.15875999996</v>
      </c>
      <c r="N12" s="75"/>
      <c r="O12" s="75"/>
    </row>
    <row r="13" spans="1:17" s="44" customFormat="1" ht="45" x14ac:dyDescent="0.25">
      <c r="A13" s="11" t="s">
        <v>9</v>
      </c>
      <c r="B13" s="11" t="s">
        <v>38</v>
      </c>
      <c r="C13" s="12" t="s">
        <v>12</v>
      </c>
      <c r="D13" s="24"/>
      <c r="E13" s="14" t="s">
        <v>17</v>
      </c>
      <c r="F13" s="27" t="s">
        <v>34</v>
      </c>
      <c r="G13" s="36">
        <f>SUM(H13:M13)</f>
        <v>21860.169000000002</v>
      </c>
      <c r="H13" s="36">
        <v>3587.201</v>
      </c>
      <c r="I13" s="36">
        <v>3398.5</v>
      </c>
      <c r="J13" s="38">
        <v>3398.5</v>
      </c>
      <c r="K13" s="36">
        <v>3825.32</v>
      </c>
      <c r="L13" s="36">
        <v>3825.3240000000001</v>
      </c>
      <c r="M13" s="36">
        <v>3825.3240000000001</v>
      </c>
      <c r="N13" s="42"/>
      <c r="O13" s="43"/>
      <c r="P13" s="43"/>
      <c r="Q13" s="43"/>
    </row>
    <row r="14" spans="1:17" ht="60" x14ac:dyDescent="0.25">
      <c r="A14" s="11" t="s">
        <v>9</v>
      </c>
      <c r="B14" s="11" t="s">
        <v>38</v>
      </c>
      <c r="C14" s="12" t="s">
        <v>11</v>
      </c>
      <c r="D14" s="24"/>
      <c r="E14" s="14" t="s">
        <v>57</v>
      </c>
      <c r="F14" s="27" t="s">
        <v>34</v>
      </c>
      <c r="G14" s="36">
        <f t="shared" ref="G14:G48" si="2">SUM(H14:M14)</f>
        <v>2222.3255200000003</v>
      </c>
      <c r="H14" s="36">
        <v>363.24599999999998</v>
      </c>
      <c r="I14" s="36">
        <v>300</v>
      </c>
      <c r="J14" s="38">
        <v>389.77</v>
      </c>
      <c r="K14" s="36">
        <v>389.77</v>
      </c>
      <c r="L14" s="36">
        <v>389.76976000000002</v>
      </c>
      <c r="M14" s="36">
        <v>389.76976000000002</v>
      </c>
      <c r="N14" s="2"/>
    </row>
    <row r="15" spans="1:17" ht="30" customHeight="1" x14ac:dyDescent="0.25">
      <c r="A15" s="11" t="s">
        <v>9</v>
      </c>
      <c r="B15" s="11" t="s">
        <v>38</v>
      </c>
      <c r="C15" s="12" t="s">
        <v>13</v>
      </c>
      <c r="D15" s="24"/>
      <c r="E15" s="14" t="s">
        <v>18</v>
      </c>
      <c r="F15" s="27" t="s">
        <v>34</v>
      </c>
      <c r="G15" s="36">
        <f t="shared" si="2"/>
        <v>150</v>
      </c>
      <c r="H15" s="36">
        <v>0</v>
      </c>
      <c r="I15" s="36">
        <v>0</v>
      </c>
      <c r="J15" s="39">
        <v>0</v>
      </c>
      <c r="K15" s="36">
        <v>50</v>
      </c>
      <c r="L15" s="36">
        <v>50</v>
      </c>
      <c r="M15" s="36">
        <v>50</v>
      </c>
      <c r="N15" s="2"/>
    </row>
    <row r="16" spans="1:17" ht="15.75" hidden="1" x14ac:dyDescent="0.25">
      <c r="A16" s="11"/>
      <c r="B16" s="11"/>
      <c r="C16" s="12"/>
      <c r="D16" s="24"/>
      <c r="E16" s="14"/>
      <c r="F16" s="27"/>
      <c r="G16" s="36"/>
      <c r="H16" s="36"/>
      <c r="I16" s="36"/>
      <c r="J16" s="39"/>
      <c r="K16" s="36"/>
      <c r="L16" s="36"/>
      <c r="M16" s="36"/>
      <c r="N16" s="2"/>
    </row>
    <row r="17" spans="1:20" ht="45" x14ac:dyDescent="0.25">
      <c r="A17" s="11" t="s">
        <v>9</v>
      </c>
      <c r="B17" s="11" t="s">
        <v>38</v>
      </c>
      <c r="C17" s="12" t="s">
        <v>15</v>
      </c>
      <c r="D17" s="24"/>
      <c r="E17" s="14" t="s">
        <v>19</v>
      </c>
      <c r="F17" s="27" t="s">
        <v>34</v>
      </c>
      <c r="G17" s="37">
        <f>SUM(H17:M17)</f>
        <v>756452.22000000009</v>
      </c>
      <c r="H17" s="37">
        <f>H18+H19+H20+H21+H22+H23</f>
        <v>155218.54999999999</v>
      </c>
      <c r="I17" s="37">
        <f t="shared" ref="I17:M17" si="3">I18+I19+I20+I21+I22+I23</f>
        <v>105650.31000000001</v>
      </c>
      <c r="J17" s="35">
        <f t="shared" si="3"/>
        <v>107095.40000000001</v>
      </c>
      <c r="K17" s="37">
        <f t="shared" si="3"/>
        <v>125759.29000000001</v>
      </c>
      <c r="L17" s="37">
        <f t="shared" si="3"/>
        <v>130453.4</v>
      </c>
      <c r="M17" s="37">
        <f t="shared" si="3"/>
        <v>132275.26999999999</v>
      </c>
      <c r="N17" s="2"/>
    </row>
    <row r="18" spans="1:20" ht="33" customHeight="1" x14ac:dyDescent="0.25">
      <c r="A18" s="11" t="s">
        <v>9</v>
      </c>
      <c r="B18" s="11" t="s">
        <v>38</v>
      </c>
      <c r="C18" s="12" t="s">
        <v>15</v>
      </c>
      <c r="D18" s="24" t="s">
        <v>12</v>
      </c>
      <c r="E18" s="46" t="s">
        <v>42</v>
      </c>
      <c r="F18" s="27"/>
      <c r="G18" s="36">
        <f t="shared" ref="G18:G22" si="4">SUM(H18:M18)</f>
        <v>452237.53</v>
      </c>
      <c r="H18" s="36">
        <v>86606.22</v>
      </c>
      <c r="I18" s="36">
        <v>60705.41</v>
      </c>
      <c r="J18" s="38">
        <v>62382</v>
      </c>
      <c r="K18" s="36">
        <v>77611.27</v>
      </c>
      <c r="L18" s="36">
        <v>80805.38</v>
      </c>
      <c r="M18" s="36">
        <v>84127.25</v>
      </c>
      <c r="N18" s="2"/>
    </row>
    <row r="19" spans="1:20" ht="60" customHeight="1" x14ac:dyDescent="0.25">
      <c r="A19" s="11" t="s">
        <v>9</v>
      </c>
      <c r="B19" s="11" t="s">
        <v>38</v>
      </c>
      <c r="C19" s="12" t="s">
        <v>15</v>
      </c>
      <c r="D19" s="24" t="s">
        <v>11</v>
      </c>
      <c r="E19" s="46" t="s">
        <v>43</v>
      </c>
      <c r="F19" s="27"/>
      <c r="G19" s="36">
        <f t="shared" si="4"/>
        <v>264719.96000000002</v>
      </c>
      <c r="H19" s="36">
        <v>59507</v>
      </c>
      <c r="I19" s="36">
        <v>39902.1</v>
      </c>
      <c r="J19" s="38">
        <v>39670.800000000003</v>
      </c>
      <c r="K19" s="36">
        <v>41880.019999999997</v>
      </c>
      <c r="L19" s="36">
        <v>41880.019999999997</v>
      </c>
      <c r="M19" s="36">
        <v>41880.019999999997</v>
      </c>
      <c r="N19" s="2"/>
    </row>
    <row r="20" spans="1:20" ht="45" x14ac:dyDescent="0.25">
      <c r="A20" s="11" t="s">
        <v>9</v>
      </c>
      <c r="B20" s="11" t="s">
        <v>38</v>
      </c>
      <c r="C20" s="12" t="s">
        <v>15</v>
      </c>
      <c r="D20" s="24" t="s">
        <v>13</v>
      </c>
      <c r="E20" s="46" t="s">
        <v>44</v>
      </c>
      <c r="F20" s="27"/>
      <c r="G20" s="36">
        <f t="shared" si="4"/>
        <v>0</v>
      </c>
      <c r="H20" s="36"/>
      <c r="I20" s="36"/>
      <c r="J20" s="39">
        <v>0</v>
      </c>
      <c r="K20" s="36"/>
      <c r="L20" s="36"/>
      <c r="M20" s="36"/>
      <c r="N20" s="2"/>
    </row>
    <row r="21" spans="1:20" ht="30" x14ac:dyDescent="0.25">
      <c r="A21" s="11" t="s">
        <v>9</v>
      </c>
      <c r="B21" s="11" t="s">
        <v>38</v>
      </c>
      <c r="C21" s="12" t="s">
        <v>15</v>
      </c>
      <c r="D21" s="24" t="s">
        <v>15</v>
      </c>
      <c r="E21" s="46" t="s">
        <v>45</v>
      </c>
      <c r="F21" s="27"/>
      <c r="G21" s="36">
        <f t="shared" si="4"/>
        <v>3799.02</v>
      </c>
      <c r="H21" s="36">
        <v>2299.02</v>
      </c>
      <c r="I21" s="36"/>
      <c r="J21" s="39"/>
      <c r="K21" s="36"/>
      <c r="L21" s="36">
        <v>1500</v>
      </c>
      <c r="M21" s="36"/>
      <c r="N21" s="2"/>
    </row>
    <row r="22" spans="1:20" ht="45" x14ac:dyDescent="0.25">
      <c r="A22" s="11" t="s">
        <v>9</v>
      </c>
      <c r="B22" s="11" t="s">
        <v>38</v>
      </c>
      <c r="C22" s="12" t="s">
        <v>15</v>
      </c>
      <c r="D22" s="24" t="s">
        <v>9</v>
      </c>
      <c r="E22" s="46" t="s">
        <v>46</v>
      </c>
      <c r="F22" s="27"/>
      <c r="G22" s="36">
        <f t="shared" si="4"/>
        <v>600</v>
      </c>
      <c r="H22" s="36">
        <v>0</v>
      </c>
      <c r="I22" s="36">
        <v>0</v>
      </c>
      <c r="J22" s="38">
        <v>0</v>
      </c>
      <c r="K22" s="36">
        <v>200</v>
      </c>
      <c r="L22" s="36">
        <v>200</v>
      </c>
      <c r="M22" s="36">
        <v>200</v>
      </c>
      <c r="N22" s="2"/>
      <c r="O22" s="2"/>
      <c r="P22" s="2"/>
    </row>
    <row r="23" spans="1:20" ht="43.5" customHeight="1" x14ac:dyDescent="0.25">
      <c r="A23" s="11" t="s">
        <v>9</v>
      </c>
      <c r="B23" s="11" t="s">
        <v>38</v>
      </c>
      <c r="C23" s="12" t="s">
        <v>15</v>
      </c>
      <c r="D23" s="24" t="s">
        <v>48</v>
      </c>
      <c r="E23" s="47" t="s">
        <v>47</v>
      </c>
      <c r="F23" s="48" t="s">
        <v>32</v>
      </c>
      <c r="G23" s="49">
        <f t="shared" si="2"/>
        <v>35095.71</v>
      </c>
      <c r="H23" s="49">
        <v>6806.31</v>
      </c>
      <c r="I23" s="49">
        <v>5042.8</v>
      </c>
      <c r="J23" s="50">
        <v>5042.6000000000004</v>
      </c>
      <c r="K23" s="49">
        <v>6068</v>
      </c>
      <c r="L23" s="49">
        <v>6068</v>
      </c>
      <c r="M23" s="49">
        <v>6068</v>
      </c>
      <c r="N23" s="2" t="s">
        <v>67</v>
      </c>
    </row>
    <row r="24" spans="1:20" ht="96" customHeight="1" x14ac:dyDescent="0.25">
      <c r="A24" s="11" t="s">
        <v>9</v>
      </c>
      <c r="B24" s="11" t="s">
        <v>38</v>
      </c>
      <c r="C24" s="12" t="s">
        <v>9</v>
      </c>
      <c r="D24" s="24"/>
      <c r="E24" s="14" t="s">
        <v>31</v>
      </c>
      <c r="F24" s="27" t="s">
        <v>34</v>
      </c>
      <c r="G24" s="36">
        <f t="shared" si="2"/>
        <v>3884.375</v>
      </c>
      <c r="H24" s="36">
        <v>647.4</v>
      </c>
      <c r="I24" s="36">
        <v>647.39</v>
      </c>
      <c r="J24" s="51">
        <v>647.39</v>
      </c>
      <c r="K24" s="51">
        <v>647.4</v>
      </c>
      <c r="L24" s="51">
        <v>647.4</v>
      </c>
      <c r="M24" s="51">
        <v>647.39499999999998</v>
      </c>
      <c r="N24" s="41"/>
      <c r="O24" s="18"/>
      <c r="P24" s="18"/>
    </row>
    <row r="25" spans="1:20" ht="102.75" customHeight="1" x14ac:dyDescent="0.25">
      <c r="A25" s="11" t="s">
        <v>9</v>
      </c>
      <c r="B25" s="11" t="s">
        <v>38</v>
      </c>
      <c r="C25" s="12" t="s">
        <v>37</v>
      </c>
      <c r="D25" s="24"/>
      <c r="E25" s="14" t="s">
        <v>56</v>
      </c>
      <c r="F25" s="48" t="s">
        <v>32</v>
      </c>
      <c r="G25" s="49">
        <f>SUM(H25:M25)</f>
        <v>319223.72600000002</v>
      </c>
      <c r="H25" s="49">
        <v>52351.726000000002</v>
      </c>
      <c r="I25" s="49">
        <v>53374.400000000001</v>
      </c>
      <c r="J25" s="50">
        <v>53374.400000000001</v>
      </c>
      <c r="K25" s="49">
        <v>53374.400000000001</v>
      </c>
      <c r="L25" s="49">
        <v>53374.400000000001</v>
      </c>
      <c r="M25" s="49">
        <v>53374.400000000001</v>
      </c>
      <c r="N25" s="31"/>
      <c r="O25" s="31"/>
      <c r="P25" s="31"/>
      <c r="Q25" s="31"/>
      <c r="R25" s="31"/>
      <c r="S25" s="31"/>
      <c r="T25" s="31"/>
    </row>
    <row r="26" spans="1:20" ht="75.75" customHeight="1" x14ac:dyDescent="0.25">
      <c r="A26" s="11" t="s">
        <v>9</v>
      </c>
      <c r="B26" s="11" t="s">
        <v>38</v>
      </c>
      <c r="C26" s="12" t="s">
        <v>48</v>
      </c>
      <c r="D26" s="24"/>
      <c r="E26" s="14" t="s">
        <v>60</v>
      </c>
      <c r="F26" s="48" t="s">
        <v>61</v>
      </c>
      <c r="G26" s="36">
        <f>H26+I26+J26+K26+L26+M26</f>
        <v>2501.38</v>
      </c>
      <c r="H26" s="36">
        <f>H27+H28+H29</f>
        <v>1046.18</v>
      </c>
      <c r="I26" s="36">
        <f t="shared" ref="I26:J26" si="5">I27+I28+I29</f>
        <v>1180</v>
      </c>
      <c r="J26" s="38">
        <f t="shared" si="5"/>
        <v>275.2</v>
      </c>
      <c r="K26" s="36">
        <v>0</v>
      </c>
      <c r="L26" s="36">
        <v>0</v>
      </c>
      <c r="M26" s="36">
        <v>0</v>
      </c>
      <c r="N26" s="45"/>
      <c r="O26" s="31"/>
      <c r="P26" s="31"/>
      <c r="Q26" s="31"/>
      <c r="R26" s="31"/>
      <c r="S26" s="31"/>
      <c r="T26" s="31"/>
    </row>
    <row r="27" spans="1:20" ht="87.75" customHeight="1" x14ac:dyDescent="0.25">
      <c r="A27" s="11" t="s">
        <v>9</v>
      </c>
      <c r="B27" s="11" t="s">
        <v>38</v>
      </c>
      <c r="C27" s="12" t="s">
        <v>48</v>
      </c>
      <c r="D27" s="24" t="s">
        <v>12</v>
      </c>
      <c r="E27" s="14" t="s">
        <v>59</v>
      </c>
      <c r="F27" s="48" t="s">
        <v>61</v>
      </c>
      <c r="G27" s="36">
        <f>H27+I27+J27+K27+L27+M27</f>
        <v>1719.38</v>
      </c>
      <c r="H27" s="36">
        <v>719.38</v>
      </c>
      <c r="I27" s="36">
        <v>1000</v>
      </c>
      <c r="J27" s="38">
        <v>0</v>
      </c>
      <c r="K27" s="36">
        <v>0</v>
      </c>
      <c r="L27" s="36">
        <v>0</v>
      </c>
      <c r="M27" s="36">
        <v>0</v>
      </c>
      <c r="N27" s="31"/>
      <c r="O27" s="31"/>
      <c r="P27" s="31"/>
      <c r="Q27" s="31"/>
      <c r="R27" s="31"/>
      <c r="S27" s="31"/>
      <c r="T27" s="31"/>
    </row>
    <row r="28" spans="1:20" ht="36.75" customHeight="1" x14ac:dyDescent="0.25">
      <c r="A28" s="11" t="s">
        <v>9</v>
      </c>
      <c r="B28" s="11" t="s">
        <v>38</v>
      </c>
      <c r="C28" s="12" t="s">
        <v>48</v>
      </c>
      <c r="D28" s="24" t="s">
        <v>11</v>
      </c>
      <c r="E28" s="14" t="s">
        <v>62</v>
      </c>
      <c r="F28" s="48" t="s">
        <v>61</v>
      </c>
      <c r="G28" s="36">
        <f>H28+I28+J28+K28+L28+M28</f>
        <v>185.2</v>
      </c>
      <c r="H28" s="36">
        <v>0</v>
      </c>
      <c r="I28" s="36">
        <v>0</v>
      </c>
      <c r="J28" s="38">
        <v>185.2</v>
      </c>
      <c r="K28" s="36">
        <v>0</v>
      </c>
      <c r="L28" s="36">
        <v>0</v>
      </c>
      <c r="M28" s="36">
        <v>0</v>
      </c>
      <c r="N28" s="31"/>
      <c r="O28" s="31"/>
      <c r="P28" s="31"/>
      <c r="Q28" s="31"/>
      <c r="R28" s="31"/>
      <c r="S28" s="31"/>
      <c r="T28" s="31"/>
    </row>
    <row r="29" spans="1:20" ht="35.25" customHeight="1" x14ac:dyDescent="0.25">
      <c r="A29" s="11" t="s">
        <v>9</v>
      </c>
      <c r="B29" s="11" t="s">
        <v>38</v>
      </c>
      <c r="C29" s="12" t="s">
        <v>48</v>
      </c>
      <c r="D29" s="24" t="s">
        <v>13</v>
      </c>
      <c r="E29" s="14" t="s">
        <v>63</v>
      </c>
      <c r="F29" s="48" t="s">
        <v>61</v>
      </c>
      <c r="G29" s="36">
        <f>H29+I29+J29+K29+L29+M29</f>
        <v>596.79999999999995</v>
      </c>
      <c r="H29" s="36">
        <v>326.8</v>
      </c>
      <c r="I29" s="36">
        <v>180</v>
      </c>
      <c r="J29" s="38">
        <v>90</v>
      </c>
      <c r="K29" s="36">
        <v>0</v>
      </c>
      <c r="L29" s="36">
        <v>0</v>
      </c>
      <c r="M29" s="36">
        <v>0</v>
      </c>
      <c r="N29" s="31"/>
      <c r="O29" s="31"/>
      <c r="P29" s="31"/>
      <c r="Q29" s="31"/>
      <c r="R29" s="31"/>
      <c r="S29" s="31"/>
      <c r="T29" s="31"/>
    </row>
    <row r="30" spans="1:20" ht="105" x14ac:dyDescent="0.25">
      <c r="A30" s="11" t="s">
        <v>9</v>
      </c>
      <c r="B30" s="11" t="s">
        <v>38</v>
      </c>
      <c r="C30" s="12" t="s">
        <v>58</v>
      </c>
      <c r="D30" s="24"/>
      <c r="E30" s="15" t="s">
        <v>64</v>
      </c>
      <c r="F30" s="52" t="s">
        <v>65</v>
      </c>
      <c r="G30" s="36">
        <f>H30+I30+J30+K30+L30+M30</f>
        <v>10000.299999999999</v>
      </c>
      <c r="H30" s="36">
        <v>10000.299999999999</v>
      </c>
      <c r="I30" s="36">
        <v>0</v>
      </c>
      <c r="J30" s="38">
        <v>0</v>
      </c>
      <c r="K30" s="36">
        <v>0</v>
      </c>
      <c r="L30" s="36">
        <v>0</v>
      </c>
      <c r="M30" s="36">
        <v>0</v>
      </c>
      <c r="N30" s="31"/>
      <c r="O30" s="31"/>
      <c r="P30" s="31"/>
      <c r="Q30" s="31"/>
      <c r="R30" s="31"/>
      <c r="S30" s="31"/>
      <c r="T30" s="31"/>
    </row>
    <row r="31" spans="1:20" ht="44.25" x14ac:dyDescent="0.25">
      <c r="A31" s="11" t="s">
        <v>9</v>
      </c>
      <c r="B31" s="11" t="s">
        <v>39</v>
      </c>
      <c r="C31" s="12"/>
      <c r="D31" s="24"/>
      <c r="E31" s="53" t="s">
        <v>20</v>
      </c>
      <c r="F31" s="54" t="s">
        <v>8</v>
      </c>
      <c r="G31" s="35">
        <f t="shared" si="2"/>
        <v>119203.52000000002</v>
      </c>
      <c r="H31" s="35">
        <f>H32+H33+H34+H39+H40</f>
        <v>20746.169999999998</v>
      </c>
      <c r="I31" s="35">
        <f t="shared" ref="I31:M31" si="6">I32+I33+I34+I39+I40</f>
        <v>20725.32</v>
      </c>
      <c r="J31" s="35">
        <f t="shared" si="6"/>
        <v>20728.73</v>
      </c>
      <c r="K31" s="35">
        <f t="shared" si="6"/>
        <v>19001.099999999999</v>
      </c>
      <c r="L31" s="35">
        <f t="shared" si="6"/>
        <v>19001.099999999999</v>
      </c>
      <c r="M31" s="35">
        <f t="shared" si="6"/>
        <v>19001.099999999999</v>
      </c>
      <c r="N31" s="3"/>
    </row>
    <row r="32" spans="1:20" ht="75" x14ac:dyDescent="0.25">
      <c r="A32" s="11" t="s">
        <v>9</v>
      </c>
      <c r="B32" s="11" t="s">
        <v>39</v>
      </c>
      <c r="C32" s="12" t="s">
        <v>12</v>
      </c>
      <c r="D32" s="24"/>
      <c r="E32" s="15" t="s">
        <v>21</v>
      </c>
      <c r="F32" s="27" t="s">
        <v>34</v>
      </c>
      <c r="G32" s="38">
        <f t="shared" si="2"/>
        <v>0</v>
      </c>
      <c r="H32" s="38">
        <f t="shared" ref="H32:M32" si="7">H33</f>
        <v>0</v>
      </c>
      <c r="I32" s="38">
        <f t="shared" si="7"/>
        <v>0</v>
      </c>
      <c r="J32" s="39">
        <f t="shared" si="7"/>
        <v>0</v>
      </c>
      <c r="K32" s="38">
        <f t="shared" si="7"/>
        <v>0</v>
      </c>
      <c r="L32" s="38">
        <f t="shared" si="7"/>
        <v>0</v>
      </c>
      <c r="M32" s="38">
        <f t="shared" si="7"/>
        <v>0</v>
      </c>
      <c r="N32" s="4"/>
      <c r="O32" s="4"/>
      <c r="P32" s="4"/>
      <c r="Q32" s="4"/>
      <c r="R32" s="4"/>
      <c r="S32" s="4"/>
    </row>
    <row r="33" spans="1:19" ht="15.75" hidden="1" x14ac:dyDescent="0.25">
      <c r="A33" s="16"/>
      <c r="B33" s="11"/>
      <c r="C33" s="11"/>
      <c r="D33" s="25"/>
      <c r="E33" s="15"/>
      <c r="F33" s="27"/>
      <c r="G33" s="38"/>
      <c r="H33" s="38"/>
      <c r="I33" s="38"/>
      <c r="J33" s="39"/>
      <c r="K33" s="38"/>
      <c r="L33" s="38"/>
      <c r="M33" s="38"/>
      <c r="N33" s="8"/>
    </row>
    <row r="34" spans="1:19" ht="60" x14ac:dyDescent="0.25">
      <c r="A34" s="55" t="s">
        <v>9</v>
      </c>
      <c r="B34" s="55" t="s">
        <v>39</v>
      </c>
      <c r="C34" s="55" t="s">
        <v>11</v>
      </c>
      <c r="D34" s="56"/>
      <c r="E34" s="57" t="s">
        <v>22</v>
      </c>
      <c r="F34" s="27" t="s">
        <v>34</v>
      </c>
      <c r="G34" s="38">
        <f>SUM(H34:M34)</f>
        <v>119203.52000000002</v>
      </c>
      <c r="H34" s="38">
        <f>H35+H38</f>
        <v>20746.169999999998</v>
      </c>
      <c r="I34" s="38">
        <f>I35+I38</f>
        <v>20725.32</v>
      </c>
      <c r="J34" s="39">
        <f>J35+J38</f>
        <v>20728.73</v>
      </c>
      <c r="K34" s="38">
        <f t="shared" ref="K34:M34" si="8">K35+K38</f>
        <v>19001.099999999999</v>
      </c>
      <c r="L34" s="38">
        <f t="shared" si="8"/>
        <v>19001.099999999999</v>
      </c>
      <c r="M34" s="38">
        <f t="shared" si="8"/>
        <v>19001.099999999999</v>
      </c>
      <c r="N34" s="5"/>
    </row>
    <row r="35" spans="1:19" ht="60" x14ac:dyDescent="0.25">
      <c r="A35" s="88"/>
      <c r="B35" s="88"/>
      <c r="C35" s="88"/>
      <c r="D35" s="85" t="s">
        <v>12</v>
      </c>
      <c r="E35" s="15" t="s">
        <v>50</v>
      </c>
      <c r="F35" s="27" t="s">
        <v>34</v>
      </c>
      <c r="G35" s="38">
        <f t="shared" si="2"/>
        <v>112963.52000000002</v>
      </c>
      <c r="H35" s="38">
        <f>H36+H37</f>
        <v>19706.169999999998</v>
      </c>
      <c r="I35" s="38">
        <f>I36+I37</f>
        <v>19685.32</v>
      </c>
      <c r="J35" s="39">
        <f>J36++J37</f>
        <v>19688.73</v>
      </c>
      <c r="K35" s="39">
        <f>K36+K37</f>
        <v>17961.099999999999</v>
      </c>
      <c r="L35" s="39">
        <f>L36++L37</f>
        <v>17961.099999999999</v>
      </c>
      <c r="M35" s="39">
        <f>M36+M37</f>
        <v>17961.099999999999</v>
      </c>
      <c r="N35" s="3"/>
      <c r="O35" s="3"/>
      <c r="P35" s="3"/>
      <c r="Q35" s="3"/>
      <c r="R35" s="3"/>
      <c r="S35" s="3"/>
    </row>
    <row r="36" spans="1:19" s="1" customFormat="1" ht="90" x14ac:dyDescent="0.25">
      <c r="A36" s="89"/>
      <c r="B36" s="89"/>
      <c r="C36" s="89"/>
      <c r="D36" s="86"/>
      <c r="E36" s="15" t="s">
        <v>51</v>
      </c>
      <c r="F36" s="27" t="s">
        <v>34</v>
      </c>
      <c r="G36" s="58">
        <f>H36+I36+J36+K36+L36+M36</f>
        <v>88152.79</v>
      </c>
      <c r="H36" s="58">
        <v>15567.88</v>
      </c>
      <c r="I36" s="38">
        <v>15551.4</v>
      </c>
      <c r="J36" s="39">
        <v>15554.1</v>
      </c>
      <c r="K36" s="38">
        <v>13826.47</v>
      </c>
      <c r="L36" s="38">
        <v>13826.47</v>
      </c>
      <c r="M36" s="38">
        <v>13826.47</v>
      </c>
      <c r="N36" s="6"/>
    </row>
    <row r="37" spans="1:19" s="1" customFormat="1" ht="64.5" customHeight="1" x14ac:dyDescent="0.25">
      <c r="A37" s="90"/>
      <c r="B37" s="90"/>
      <c r="C37" s="90"/>
      <c r="D37" s="87"/>
      <c r="E37" s="15" t="s">
        <v>52</v>
      </c>
      <c r="F37" s="27" t="s">
        <v>34</v>
      </c>
      <c r="G37" s="58">
        <f>H37+I37+J37+K37+L37+M37</f>
        <v>24810.730000000003</v>
      </c>
      <c r="H37" s="58">
        <v>4138.29</v>
      </c>
      <c r="I37" s="38">
        <v>4133.92</v>
      </c>
      <c r="J37" s="39">
        <v>4134.63</v>
      </c>
      <c r="K37" s="38">
        <v>4134.63</v>
      </c>
      <c r="L37" s="38">
        <v>4134.63</v>
      </c>
      <c r="M37" s="38">
        <v>4134.63</v>
      </c>
      <c r="N37" s="6"/>
    </row>
    <row r="38" spans="1:19" ht="45" x14ac:dyDescent="0.25">
      <c r="A38" s="55"/>
      <c r="B38" s="55"/>
      <c r="C38" s="55"/>
      <c r="D38" s="56" t="s">
        <v>11</v>
      </c>
      <c r="E38" s="15" t="s">
        <v>10</v>
      </c>
      <c r="F38" s="27" t="s">
        <v>34</v>
      </c>
      <c r="G38" s="59">
        <f>H38+I38+J38+K38+L38+M38</f>
        <v>6240</v>
      </c>
      <c r="H38" s="59">
        <v>1040</v>
      </c>
      <c r="I38" s="59">
        <v>1040</v>
      </c>
      <c r="J38" s="59">
        <v>1040</v>
      </c>
      <c r="K38" s="59">
        <v>1040</v>
      </c>
      <c r="L38" s="59">
        <v>1040</v>
      </c>
      <c r="M38" s="59">
        <v>1040</v>
      </c>
      <c r="N38" s="6"/>
    </row>
    <row r="39" spans="1:19" ht="45" x14ac:dyDescent="0.25">
      <c r="A39" s="55" t="s">
        <v>9</v>
      </c>
      <c r="B39" s="55" t="s">
        <v>39</v>
      </c>
      <c r="C39" s="55" t="s">
        <v>13</v>
      </c>
      <c r="D39" s="56"/>
      <c r="E39" s="15" t="s">
        <v>23</v>
      </c>
      <c r="F39" s="27" t="s">
        <v>34</v>
      </c>
      <c r="G39" s="58">
        <f t="shared" si="2"/>
        <v>0</v>
      </c>
      <c r="H39" s="58">
        <v>0</v>
      </c>
      <c r="I39" s="38">
        <v>0</v>
      </c>
      <c r="J39" s="39">
        <v>0</v>
      </c>
      <c r="K39" s="38">
        <v>0</v>
      </c>
      <c r="L39" s="38">
        <v>0</v>
      </c>
      <c r="M39" s="38">
        <v>0</v>
      </c>
      <c r="N39" s="7"/>
    </row>
    <row r="40" spans="1:19" ht="45" x14ac:dyDescent="0.25">
      <c r="A40" s="55" t="s">
        <v>9</v>
      </c>
      <c r="B40" s="55" t="s">
        <v>39</v>
      </c>
      <c r="C40" s="55" t="s">
        <v>15</v>
      </c>
      <c r="D40" s="56"/>
      <c r="E40" s="15" t="s">
        <v>36</v>
      </c>
      <c r="F40" s="27" t="s">
        <v>34</v>
      </c>
      <c r="G40" s="58">
        <f t="shared" si="2"/>
        <v>0</v>
      </c>
      <c r="H40" s="58">
        <v>0</v>
      </c>
      <c r="I40" s="38">
        <v>0</v>
      </c>
      <c r="J40" s="39">
        <v>0</v>
      </c>
      <c r="K40" s="38">
        <v>0</v>
      </c>
      <c r="L40" s="38">
        <v>0</v>
      </c>
      <c r="M40" s="38">
        <v>0</v>
      </c>
      <c r="N40" s="7"/>
    </row>
    <row r="41" spans="1:19" ht="29.25" x14ac:dyDescent="0.25">
      <c r="A41" s="55" t="s">
        <v>9</v>
      </c>
      <c r="B41" s="55" t="s">
        <v>40</v>
      </c>
      <c r="C41" s="55"/>
      <c r="D41" s="56"/>
      <c r="E41" s="57" t="s">
        <v>24</v>
      </c>
      <c r="F41" s="60" t="s">
        <v>8</v>
      </c>
      <c r="G41" s="35">
        <f t="shared" si="2"/>
        <v>209966.91</v>
      </c>
      <c r="H41" s="35">
        <f t="shared" ref="H41:M41" si="9">H42+H43</f>
        <v>53001.14</v>
      </c>
      <c r="I41" s="35">
        <f t="shared" si="9"/>
        <v>36232.57</v>
      </c>
      <c r="J41" s="61">
        <f t="shared" si="9"/>
        <v>38164.29</v>
      </c>
      <c r="K41" s="35">
        <f t="shared" si="9"/>
        <v>27522.97</v>
      </c>
      <c r="L41" s="35">
        <f t="shared" si="9"/>
        <v>27522.97</v>
      </c>
      <c r="M41" s="35">
        <f t="shared" si="9"/>
        <v>27522.97</v>
      </c>
    </row>
    <row r="42" spans="1:19" ht="60" x14ac:dyDescent="0.25">
      <c r="A42" s="55" t="s">
        <v>9</v>
      </c>
      <c r="B42" s="55" t="s">
        <v>40</v>
      </c>
      <c r="C42" s="55" t="s">
        <v>12</v>
      </c>
      <c r="D42" s="56"/>
      <c r="E42" s="15" t="s">
        <v>33</v>
      </c>
      <c r="F42" s="48" t="s">
        <v>34</v>
      </c>
      <c r="G42" s="58">
        <f t="shared" si="2"/>
        <v>197366.91</v>
      </c>
      <c r="H42" s="58">
        <v>51301.14</v>
      </c>
      <c r="I42" s="58">
        <v>34532.57</v>
      </c>
      <c r="J42" s="62">
        <v>36464.29</v>
      </c>
      <c r="K42" s="62">
        <v>25022.97</v>
      </c>
      <c r="L42" s="62">
        <v>25022.97</v>
      </c>
      <c r="M42" s="62">
        <v>25022.97</v>
      </c>
      <c r="N42" s="18"/>
    </row>
    <row r="43" spans="1:19" ht="60" x14ac:dyDescent="0.25">
      <c r="A43" s="63" t="s">
        <v>9</v>
      </c>
      <c r="B43" s="63" t="s">
        <v>40</v>
      </c>
      <c r="C43" s="63" t="s">
        <v>11</v>
      </c>
      <c r="D43" s="64"/>
      <c r="E43" s="65" t="s">
        <v>14</v>
      </c>
      <c r="F43" s="48" t="s">
        <v>34</v>
      </c>
      <c r="G43" s="38">
        <f t="shared" si="2"/>
        <v>12600</v>
      </c>
      <c r="H43" s="38">
        <v>1700</v>
      </c>
      <c r="I43" s="38">
        <v>1700</v>
      </c>
      <c r="J43" s="38">
        <v>1700</v>
      </c>
      <c r="K43" s="38">
        <v>2500</v>
      </c>
      <c r="L43" s="38">
        <v>2500</v>
      </c>
      <c r="M43" s="38">
        <v>2500</v>
      </c>
    </row>
    <row r="44" spans="1:19" ht="29.25" x14ac:dyDescent="0.25">
      <c r="A44" s="55" t="s">
        <v>9</v>
      </c>
      <c r="B44" s="55" t="s">
        <v>41</v>
      </c>
      <c r="C44" s="55"/>
      <c r="D44" s="56"/>
      <c r="E44" s="15" t="s">
        <v>29</v>
      </c>
      <c r="F44" s="60" t="s">
        <v>8</v>
      </c>
      <c r="G44" s="35">
        <f t="shared" si="2"/>
        <v>3080.7799999999997</v>
      </c>
      <c r="H44" s="35">
        <f>H45+H46+H47+H48</f>
        <v>250.28</v>
      </c>
      <c r="I44" s="35">
        <f t="shared" ref="I44:M44" si="10">SUM(I45:I48)</f>
        <v>566.1</v>
      </c>
      <c r="J44" s="35">
        <f t="shared" si="10"/>
        <v>566.1</v>
      </c>
      <c r="K44" s="35">
        <f t="shared" si="10"/>
        <v>566.1</v>
      </c>
      <c r="L44" s="35">
        <f t="shared" si="10"/>
        <v>566.1</v>
      </c>
      <c r="M44" s="35">
        <f t="shared" si="10"/>
        <v>566.1</v>
      </c>
    </row>
    <row r="45" spans="1:19" ht="75" x14ac:dyDescent="0.25">
      <c r="A45" s="55" t="s">
        <v>9</v>
      </c>
      <c r="B45" s="55" t="s">
        <v>41</v>
      </c>
      <c r="C45" s="55" t="s">
        <v>12</v>
      </c>
      <c r="D45" s="56"/>
      <c r="E45" s="66" t="s">
        <v>16</v>
      </c>
      <c r="F45" s="67" t="s">
        <v>49</v>
      </c>
      <c r="G45" s="39">
        <f t="shared" si="2"/>
        <v>1910</v>
      </c>
      <c r="H45" s="68">
        <v>60</v>
      </c>
      <c r="I45" s="39">
        <v>370</v>
      </c>
      <c r="J45" s="38">
        <v>370</v>
      </c>
      <c r="K45" s="39">
        <v>370</v>
      </c>
      <c r="L45" s="39">
        <v>370</v>
      </c>
      <c r="M45" s="38">
        <v>370</v>
      </c>
    </row>
    <row r="46" spans="1:19" ht="75" x14ac:dyDescent="0.25">
      <c r="A46" s="55" t="s">
        <v>9</v>
      </c>
      <c r="B46" s="55" t="s">
        <v>41</v>
      </c>
      <c r="C46" s="55" t="s">
        <v>11</v>
      </c>
      <c r="D46" s="56"/>
      <c r="E46" s="66" t="s">
        <v>26</v>
      </c>
      <c r="F46" s="67" t="s">
        <v>49</v>
      </c>
      <c r="G46" s="39">
        <f t="shared" si="2"/>
        <v>202.9</v>
      </c>
      <c r="H46" s="68">
        <v>52.9</v>
      </c>
      <c r="I46" s="39">
        <v>30</v>
      </c>
      <c r="J46" s="39">
        <v>30</v>
      </c>
      <c r="K46" s="39">
        <v>30</v>
      </c>
      <c r="L46" s="39">
        <v>30</v>
      </c>
      <c r="M46" s="39">
        <v>30</v>
      </c>
    </row>
    <row r="47" spans="1:19" ht="105" x14ac:dyDescent="0.25">
      <c r="A47" s="55" t="s">
        <v>9</v>
      </c>
      <c r="B47" s="55" t="s">
        <v>41</v>
      </c>
      <c r="C47" s="55" t="s">
        <v>13</v>
      </c>
      <c r="D47" s="56"/>
      <c r="E47" s="66" t="s">
        <v>30</v>
      </c>
      <c r="F47" s="67" t="s">
        <v>49</v>
      </c>
      <c r="G47" s="38">
        <f t="shared" si="2"/>
        <v>120</v>
      </c>
      <c r="H47" s="38">
        <v>20</v>
      </c>
      <c r="I47" s="38">
        <v>20</v>
      </c>
      <c r="J47" s="38">
        <v>20</v>
      </c>
      <c r="K47" s="38">
        <v>20</v>
      </c>
      <c r="L47" s="38">
        <v>20</v>
      </c>
      <c r="M47" s="38">
        <v>20</v>
      </c>
    </row>
    <row r="48" spans="1:19" ht="70.5" customHeight="1" x14ac:dyDescent="0.25">
      <c r="A48" s="11" t="s">
        <v>9</v>
      </c>
      <c r="B48" s="11" t="s">
        <v>41</v>
      </c>
      <c r="C48" s="11" t="s">
        <v>15</v>
      </c>
      <c r="D48" s="69"/>
      <c r="E48" s="70" t="s">
        <v>25</v>
      </c>
      <c r="F48" s="67" t="s">
        <v>49</v>
      </c>
      <c r="G48" s="71">
        <f t="shared" si="2"/>
        <v>847.88000000000011</v>
      </c>
      <c r="H48" s="71">
        <v>117.38</v>
      </c>
      <c r="I48" s="71">
        <v>146.1</v>
      </c>
      <c r="J48" s="71">
        <v>146.1</v>
      </c>
      <c r="K48" s="71">
        <v>146.1</v>
      </c>
      <c r="L48" s="71">
        <v>146.1</v>
      </c>
      <c r="M48" s="71">
        <v>146.1</v>
      </c>
    </row>
    <row r="49" spans="1:13" ht="62.25" customHeight="1" x14ac:dyDescent="0.25">
      <c r="A49" s="17"/>
      <c r="B49" s="17"/>
      <c r="C49" s="17"/>
      <c r="D49" s="17"/>
      <c r="E49" s="29"/>
      <c r="F49" s="17"/>
      <c r="G49" s="17"/>
      <c r="L49" s="17"/>
      <c r="M49" s="17"/>
    </row>
    <row r="50" spans="1:13" x14ac:dyDescent="0.25">
      <c r="A50" s="17"/>
      <c r="B50" s="17"/>
      <c r="C50" s="17"/>
      <c r="D50" s="17"/>
      <c r="E50" s="29"/>
      <c r="F50" s="17"/>
      <c r="G50" s="17"/>
      <c r="L50" s="17"/>
      <c r="M50" s="17"/>
    </row>
    <row r="51" spans="1:13" x14ac:dyDescent="0.25">
      <c r="A51" s="17"/>
      <c r="B51" s="17"/>
      <c r="C51" s="17"/>
      <c r="D51" s="17"/>
      <c r="E51" s="29"/>
      <c r="F51" s="17"/>
      <c r="G51" s="17"/>
      <c r="L51" s="17"/>
      <c r="M51" s="17"/>
    </row>
    <row r="52" spans="1:13" x14ac:dyDescent="0.25">
      <c r="A52" s="17"/>
      <c r="B52" s="17"/>
      <c r="C52" s="17"/>
      <c r="D52" s="17"/>
      <c r="E52" s="29"/>
      <c r="F52" s="17"/>
      <c r="G52" s="17"/>
      <c r="L52" s="17"/>
      <c r="M52" s="17"/>
    </row>
    <row r="53" spans="1:13" x14ac:dyDescent="0.25">
      <c r="A53" s="17"/>
      <c r="B53" s="17"/>
      <c r="C53" s="17"/>
      <c r="D53" s="17"/>
      <c r="E53" s="29"/>
      <c r="F53" s="17"/>
      <c r="G53" s="17"/>
      <c r="L53" s="17"/>
      <c r="M53" s="17"/>
    </row>
    <row r="54" spans="1:13" x14ac:dyDescent="0.25">
      <c r="A54" s="17"/>
      <c r="B54" s="17"/>
      <c r="C54" s="17"/>
      <c r="D54" s="17"/>
      <c r="E54" s="29"/>
      <c r="F54" s="17"/>
      <c r="G54" s="17"/>
      <c r="L54" s="17"/>
      <c r="M54" s="17"/>
    </row>
    <row r="55" spans="1:13" x14ac:dyDescent="0.25">
      <c r="A55" s="17"/>
      <c r="B55" s="17"/>
      <c r="C55" s="17"/>
      <c r="D55" s="17"/>
      <c r="E55" s="29"/>
      <c r="F55" s="17"/>
      <c r="G55" s="17"/>
      <c r="L55" s="17"/>
      <c r="M55" s="17"/>
    </row>
    <row r="56" spans="1:13" x14ac:dyDescent="0.25">
      <c r="A56" s="17"/>
      <c r="B56" s="17"/>
      <c r="C56" s="17"/>
      <c r="D56" s="17"/>
      <c r="E56" s="29"/>
      <c r="F56" s="17"/>
      <c r="G56" s="17"/>
      <c r="L56" s="17"/>
      <c r="M56" s="17"/>
    </row>
    <row r="57" spans="1:13" x14ac:dyDescent="0.25">
      <c r="A57" s="17"/>
      <c r="B57" s="17"/>
      <c r="C57" s="17"/>
      <c r="D57" s="17"/>
      <c r="E57" s="29"/>
      <c r="F57" s="17"/>
      <c r="G57" s="17"/>
      <c r="L57" s="17"/>
      <c r="M57" s="17"/>
    </row>
    <row r="58" spans="1:13" x14ac:dyDescent="0.25">
      <c r="A58" s="17"/>
      <c r="B58" s="17"/>
      <c r="C58" s="17"/>
      <c r="D58" s="17"/>
      <c r="E58" s="29"/>
      <c r="F58" s="17"/>
      <c r="G58" s="17"/>
      <c r="L58" s="17"/>
      <c r="M58" s="17"/>
    </row>
    <row r="59" spans="1:13" x14ac:dyDescent="0.25">
      <c r="A59" s="17"/>
      <c r="B59" s="17"/>
      <c r="C59" s="17"/>
      <c r="D59" s="17"/>
      <c r="E59" s="29"/>
      <c r="F59" s="17"/>
      <c r="G59" s="17"/>
      <c r="L59" s="17"/>
      <c r="M59" s="17"/>
    </row>
    <row r="60" spans="1:13" x14ac:dyDescent="0.25">
      <c r="A60" s="17"/>
      <c r="B60" s="17"/>
      <c r="C60" s="17"/>
      <c r="D60" s="17"/>
      <c r="E60" s="29"/>
      <c r="F60" s="17"/>
      <c r="G60" s="17"/>
      <c r="L60" s="17"/>
      <c r="M60" s="17"/>
    </row>
    <row r="61" spans="1:13" x14ac:dyDescent="0.25">
      <c r="A61" s="17"/>
      <c r="B61" s="17"/>
      <c r="C61" s="17"/>
      <c r="D61" s="17"/>
      <c r="E61" s="29"/>
      <c r="F61" s="17"/>
      <c r="G61" s="17"/>
      <c r="L61" s="17"/>
      <c r="M61" s="17"/>
    </row>
    <row r="62" spans="1:13" x14ac:dyDescent="0.25">
      <c r="A62" s="17"/>
      <c r="B62" s="17"/>
      <c r="C62" s="17"/>
      <c r="D62" s="17"/>
      <c r="E62" s="29"/>
      <c r="F62" s="17"/>
      <c r="G62" s="17"/>
      <c r="L62" s="17"/>
      <c r="M62" s="17"/>
    </row>
    <row r="63" spans="1:13" x14ac:dyDescent="0.25">
      <c r="A63" s="17"/>
      <c r="B63" s="17"/>
      <c r="C63" s="17"/>
      <c r="D63" s="17"/>
      <c r="E63" s="29"/>
      <c r="F63" s="17"/>
      <c r="G63" s="17"/>
      <c r="L63" s="17"/>
      <c r="M63" s="17"/>
    </row>
    <row r="64" spans="1:13" x14ac:dyDescent="0.25">
      <c r="A64" s="17"/>
      <c r="B64" s="17"/>
      <c r="C64" s="17"/>
      <c r="D64" s="17"/>
      <c r="E64" s="29"/>
      <c r="F64" s="17"/>
      <c r="G64" s="17"/>
      <c r="L64" s="17"/>
      <c r="M64" s="17"/>
    </row>
    <row r="65" spans="1:13" x14ac:dyDescent="0.25">
      <c r="A65" s="17"/>
      <c r="B65" s="17"/>
      <c r="C65" s="17"/>
      <c r="D65" s="17"/>
      <c r="E65" s="29"/>
      <c r="F65" s="17"/>
      <c r="G65" s="17"/>
      <c r="L65" s="17"/>
      <c r="M65" s="17"/>
    </row>
    <row r="66" spans="1:13" x14ac:dyDescent="0.25">
      <c r="A66" s="17"/>
      <c r="B66" s="17"/>
      <c r="C66" s="17"/>
      <c r="D66" s="17"/>
      <c r="E66" s="29"/>
      <c r="F66" s="17"/>
      <c r="G66" s="17"/>
      <c r="L66" s="17"/>
      <c r="M66" s="17"/>
    </row>
    <row r="67" spans="1:13" x14ac:dyDescent="0.25">
      <c r="A67" s="17"/>
      <c r="B67" s="17"/>
      <c r="C67" s="17"/>
      <c r="D67" s="17"/>
      <c r="E67" s="29"/>
      <c r="F67" s="17"/>
      <c r="G67" s="17"/>
      <c r="L67" s="17"/>
      <c r="M67" s="17"/>
    </row>
    <row r="68" spans="1:13" x14ac:dyDescent="0.25">
      <c r="A68" s="17"/>
      <c r="B68" s="17"/>
      <c r="C68" s="17"/>
      <c r="D68" s="17"/>
      <c r="E68" s="29"/>
      <c r="F68" s="17"/>
      <c r="G68" s="17"/>
      <c r="L68" s="17"/>
      <c r="M68" s="17"/>
    </row>
    <row r="69" spans="1:13" x14ac:dyDescent="0.25">
      <c r="A69" s="17"/>
      <c r="B69" s="17"/>
      <c r="C69" s="17"/>
      <c r="D69" s="17"/>
      <c r="E69" s="29"/>
      <c r="F69" s="17"/>
      <c r="G69" s="17"/>
      <c r="L69" s="17"/>
      <c r="M69" s="17"/>
    </row>
    <row r="70" spans="1:13" x14ac:dyDescent="0.25">
      <c r="A70" s="17"/>
      <c r="B70" s="17"/>
      <c r="C70" s="17"/>
      <c r="D70" s="17"/>
      <c r="E70" s="29"/>
      <c r="F70" s="17"/>
      <c r="G70" s="17"/>
      <c r="L70" s="17"/>
      <c r="M70" s="17"/>
    </row>
    <row r="71" spans="1:13" x14ac:dyDescent="0.25">
      <c r="A71" s="17"/>
      <c r="B71" s="17"/>
      <c r="C71" s="17"/>
      <c r="D71" s="17"/>
      <c r="E71" s="29"/>
      <c r="F71" s="17"/>
      <c r="G71" s="17"/>
      <c r="L71" s="17"/>
      <c r="M71" s="17"/>
    </row>
    <row r="72" spans="1:13" x14ac:dyDescent="0.25">
      <c r="A72" s="17"/>
      <c r="B72" s="17"/>
      <c r="C72" s="17"/>
      <c r="D72" s="17"/>
      <c r="E72" s="29"/>
      <c r="F72" s="17"/>
      <c r="G72" s="17"/>
      <c r="L72" s="17"/>
      <c r="M72" s="17"/>
    </row>
    <row r="73" spans="1:13" x14ac:dyDescent="0.25">
      <c r="A73" s="17"/>
      <c r="B73" s="17"/>
      <c r="C73" s="17"/>
      <c r="D73" s="17"/>
      <c r="E73" s="29"/>
      <c r="F73" s="17"/>
      <c r="G73" s="17"/>
      <c r="L73" s="17"/>
      <c r="M73" s="17"/>
    </row>
    <row r="74" spans="1:13" x14ac:dyDescent="0.25">
      <c r="E74" s="30"/>
    </row>
    <row r="75" spans="1:13" x14ac:dyDescent="0.25">
      <c r="E75" s="30"/>
    </row>
    <row r="76" spans="1:13" x14ac:dyDescent="0.25">
      <c r="E76" s="30"/>
    </row>
    <row r="77" spans="1:13" x14ac:dyDescent="0.25">
      <c r="E77" s="30"/>
    </row>
    <row r="78" spans="1:13" x14ac:dyDescent="0.25">
      <c r="E78" s="30"/>
    </row>
    <row r="79" spans="1:13" x14ac:dyDescent="0.25">
      <c r="E79" s="30"/>
    </row>
    <row r="80" spans="1:13" x14ac:dyDescent="0.25">
      <c r="E80" s="30"/>
    </row>
    <row r="81" spans="5:5" x14ac:dyDescent="0.25">
      <c r="E81" s="30"/>
    </row>
    <row r="82" spans="5:5" x14ac:dyDescent="0.25">
      <c r="E82" s="30"/>
    </row>
    <row r="83" spans="5:5" x14ac:dyDescent="0.25">
      <c r="E83" s="30"/>
    </row>
    <row r="84" spans="5:5" x14ac:dyDescent="0.25">
      <c r="E84" s="30"/>
    </row>
    <row r="85" spans="5:5" x14ac:dyDescent="0.25">
      <c r="E85" s="30"/>
    </row>
    <row r="86" spans="5:5" x14ac:dyDescent="0.25">
      <c r="E86" s="30"/>
    </row>
    <row r="87" spans="5:5" x14ac:dyDescent="0.25">
      <c r="E87" s="30"/>
    </row>
    <row r="88" spans="5:5" x14ac:dyDescent="0.25">
      <c r="E88" s="30"/>
    </row>
    <row r="89" spans="5:5" x14ac:dyDescent="0.25">
      <c r="E89" s="30"/>
    </row>
    <row r="90" spans="5:5" x14ac:dyDescent="0.25">
      <c r="E90" s="30"/>
    </row>
    <row r="91" spans="5:5" x14ac:dyDescent="0.25">
      <c r="E91" s="30"/>
    </row>
    <row r="92" spans="5:5" x14ac:dyDescent="0.25">
      <c r="E92" s="30"/>
    </row>
  </sheetData>
  <mergeCells count="14">
    <mergeCell ref="D35:D37"/>
    <mergeCell ref="C35:C37"/>
    <mergeCell ref="B35:B37"/>
    <mergeCell ref="A35:A37"/>
    <mergeCell ref="A8:M8"/>
    <mergeCell ref="G9:M9"/>
    <mergeCell ref="F9:F10"/>
    <mergeCell ref="A9:D9"/>
    <mergeCell ref="E9:E10"/>
    <mergeCell ref="K1:M1"/>
    <mergeCell ref="K7:M7"/>
    <mergeCell ref="I6:M6"/>
    <mergeCell ref="L4:M4"/>
    <mergeCell ref="J5:M5"/>
  </mergeCells>
  <printOptions horizontalCentered="1"/>
  <pageMargins left="0.25" right="0.25" top="0.75" bottom="0.75" header="0.3" footer="0.3"/>
  <pageSetup paperSize="9" scale="69" fitToHeight="0" orientation="landscape" r:id="rId1"/>
  <rowBreaks count="2" manualBreakCount="2">
    <brk id="22" max="12" man="1"/>
    <brk id="3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форма5</vt:lpstr>
      <vt:lpstr>Лист3</vt:lpstr>
      <vt:lpstr>форма5!Заголовки_для_печати</vt:lpstr>
      <vt:lpstr>форма5!Область_печати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2024-01-25T06:40:25Z</dcterms:modified>
</cp:coreProperties>
</file>