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.91\хранилище\Татьяна Игнатьева\Муниципальные программы 2023-2028 гг\Изменения\05 Экономическое развитие № 240-п от 27.09.2022\Экон. пост. 259-п от 26.07.2023\"/>
    </mc:Choice>
  </mc:AlternateContent>
  <xr:revisionPtr revIDLastSave="0" documentId="13_ncr:1_{192DBF46-6CEE-4A2D-AF49-8E9C7D581D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6" sheetId="1" r:id="rId1"/>
  </sheets>
  <definedNames>
    <definedName name="_xlnm.Print_Titles" localSheetId="0">форма6!$11:$13</definedName>
    <definedName name="_xlnm.Print_Area" localSheetId="0">форма6!$A$4:$K$64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21" i="1" l="1"/>
  <c r="H35" i="1" l="1"/>
  <c r="I24" i="1" l="1"/>
  <c r="F24" i="1" l="1"/>
  <c r="G45" i="1" l="1"/>
  <c r="H45" i="1"/>
  <c r="I45" i="1"/>
  <c r="J45" i="1"/>
  <c r="K45" i="1"/>
  <c r="F45" i="1"/>
  <c r="F44" i="1" s="1"/>
  <c r="G24" i="1" l="1"/>
  <c r="H24" i="1"/>
  <c r="J24" i="1"/>
  <c r="K24" i="1"/>
  <c r="K23" i="1"/>
  <c r="K20" i="1"/>
  <c r="K21" i="1"/>
  <c r="K22" i="1"/>
  <c r="J20" i="1"/>
  <c r="J21" i="1"/>
  <c r="J22" i="1"/>
  <c r="J23" i="1"/>
  <c r="I21" i="1"/>
  <c r="I22" i="1"/>
  <c r="I23" i="1"/>
  <c r="H20" i="1"/>
  <c r="H21" i="1"/>
  <c r="H22" i="1"/>
  <c r="H23" i="1"/>
  <c r="G20" i="1"/>
  <c r="G21" i="1"/>
  <c r="G22" i="1"/>
  <c r="G23" i="1"/>
  <c r="F20" i="1"/>
  <c r="F22" i="1"/>
  <c r="F23" i="1"/>
  <c r="F19" i="1"/>
  <c r="E24" i="1" l="1"/>
  <c r="E22" i="1"/>
  <c r="E21" i="1"/>
  <c r="E23" i="1"/>
  <c r="E20" i="1"/>
  <c r="G44" i="1"/>
  <c r="H44" i="1"/>
  <c r="I25" i="1" l="1"/>
  <c r="H19" i="1" l="1"/>
  <c r="H18" i="1"/>
  <c r="O18" i="1" s="1"/>
  <c r="H17" i="1"/>
  <c r="H25" i="1"/>
  <c r="H15" i="1" l="1"/>
  <c r="H14" i="1"/>
  <c r="H54" i="1"/>
  <c r="H55" i="1"/>
  <c r="J35" i="1" l="1"/>
  <c r="I35" i="1"/>
  <c r="K25" i="1" l="1"/>
  <c r="J25" i="1"/>
  <c r="K19" i="1" l="1"/>
  <c r="J19" i="1"/>
  <c r="I19" i="1"/>
  <c r="K18" i="1"/>
  <c r="J18" i="1"/>
  <c r="I18" i="1"/>
  <c r="G18" i="1"/>
  <c r="K17" i="1"/>
  <c r="J17" i="1"/>
  <c r="I17" i="1"/>
  <c r="R18" i="1" l="1"/>
  <c r="P18" i="1"/>
  <c r="Q18" i="1"/>
  <c r="I14" i="1"/>
  <c r="J15" i="1"/>
  <c r="J14" i="1"/>
  <c r="K15" i="1"/>
  <c r="K14" i="1"/>
  <c r="I15" i="1"/>
  <c r="G19" i="1"/>
  <c r="N18" i="1" s="1"/>
  <c r="G54" i="1" l="1"/>
  <c r="G55" i="1"/>
  <c r="E31" i="1" l="1"/>
  <c r="E28" i="1" l="1"/>
  <c r="F18" i="1"/>
  <c r="M18" i="1" s="1"/>
  <c r="G17" i="1"/>
  <c r="G14" i="1" s="1"/>
  <c r="G15" i="1" l="1"/>
  <c r="F54" i="1" l="1"/>
  <c r="F55" i="1"/>
  <c r="I55" i="1" l="1"/>
  <c r="J55" i="1"/>
  <c r="K55" i="1"/>
  <c r="E63" i="1"/>
  <c r="E55" i="1" l="1"/>
  <c r="E17" i="1" l="1"/>
  <c r="F14" i="1"/>
  <c r="F15" i="1"/>
  <c r="F25" i="1"/>
  <c r="G25" i="1" l="1"/>
  <c r="I54" i="1"/>
  <c r="J54" i="1"/>
  <c r="K54" i="1"/>
  <c r="I44" i="1"/>
  <c r="K44" i="1"/>
  <c r="G35" i="1"/>
  <c r="K35" i="1"/>
  <c r="F35" i="1"/>
  <c r="J44" i="1" l="1"/>
  <c r="E45" i="1"/>
  <c r="E25" i="1"/>
  <c r="E47" i="1" l="1"/>
  <c r="E29" i="1"/>
  <c r="E27" i="1" l="1"/>
  <c r="G34" i="1"/>
  <c r="I34" i="1"/>
  <c r="H34" i="1"/>
  <c r="J34" i="1"/>
  <c r="K34" i="1"/>
  <c r="F34" i="1"/>
  <c r="E18" i="1" l="1"/>
  <c r="E57" i="1"/>
  <c r="E54" i="1" s="1"/>
  <c r="E34" i="1" l="1"/>
  <c r="E44" i="1" l="1"/>
  <c r="E37" i="1"/>
  <c r="E35" i="1" s="1"/>
  <c r="E38" i="1"/>
  <c r="E15" i="1" l="1"/>
  <c r="E19" i="1"/>
  <c r="L18" i="1" s="1"/>
  <c r="E14" i="1" l="1"/>
</calcChain>
</file>

<file path=xl/sharedStrings.xml><?xml version="1.0" encoding="utf-8"?>
<sst xmlns="http://schemas.openxmlformats.org/spreadsheetml/2006/main" count="82" uniqueCount="38">
  <si>
    <t>иные источники</t>
  </si>
  <si>
    <t>средства бюджета субъекта Российской Федерации, планируемые к привлечению</t>
  </si>
  <si>
    <t>иные межбюджетные трансферты из бюджета субъекта Российской Федерации, имеющие целевое назначение</t>
  </si>
  <si>
    <t>субвенции из бюджета субъекта Российской Федерации</t>
  </si>
  <si>
    <t>субсидии из бюджета субъекта Российской Федерации</t>
  </si>
  <si>
    <t>собственные средства бюджета МО «Катангский район»</t>
  </si>
  <si>
    <t>в том числе:</t>
  </si>
  <si>
    <t>бюджет МО «Катангский район»</t>
  </si>
  <si>
    <t>Всего</t>
  </si>
  <si>
    <t>Пп</t>
  </si>
  <si>
    <t>МП</t>
  </si>
  <si>
    <t xml:space="preserve">Итого </t>
  </si>
  <si>
    <t>Оценка расходов, тыс. рублей</t>
  </si>
  <si>
    <t>Источник финансирования</t>
  </si>
  <si>
    <t>Наименование муниципальной программы, подпрограммы</t>
  </si>
  <si>
    <t>Код аналитической программной классификации</t>
  </si>
  <si>
    <t xml:space="preserve"> Прогнозная (справочная) оценка ресурсного обеспечения реализации муниципальной программы за счет всех источников финансирования </t>
  </si>
  <si>
    <t>05</t>
  </si>
  <si>
    <t>Наименование подпрограммы:  «Создание условий для устойчивого экономического развития»</t>
  </si>
  <si>
    <t>04</t>
  </si>
  <si>
    <t>03</t>
  </si>
  <si>
    <t>02</t>
  </si>
  <si>
    <t>01</t>
  </si>
  <si>
    <t>Наименование подпрограммы: «Выполнение полномочий органов местного самоуправления в соответствии с действующим законодательством"</t>
  </si>
  <si>
    <t>Наименование подпрограммы: "Развитие дорожного хозяйства"</t>
  </si>
  <si>
    <t>Наименование подпрограммы: "Управление муниципальным имуществом"</t>
  </si>
  <si>
    <t>Приложение 5</t>
  </si>
  <si>
    <t>Наименование программы:  Экономическое развитие муниципального образования «Катангский район" на 2023-2028 г.г.»</t>
  </si>
  <si>
    <t xml:space="preserve"> </t>
  </si>
  <si>
    <t>очередной год</t>
  </si>
  <si>
    <t>первый год планового периода</t>
  </si>
  <si>
    <t>второй год планового периода</t>
  </si>
  <si>
    <t>год завершения действия программы</t>
  </si>
  <si>
    <t>третий год планового периода</t>
  </si>
  <si>
    <t>четвертый год планового периода</t>
  </si>
  <si>
    <t>иные межбюджетные трансферты из бюджетов сельских поселений</t>
  </si>
  <si>
    <t xml:space="preserve">«Экономическое развитие муниципального образования
«Катангский район» на 2023-2028 годы» </t>
  </si>
  <si>
    <t xml:space="preserve"> к муниципальной программе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</si>
</sst>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#,##0.000_ ;[Red]\-#,##0.000\ "/>
    <numFmt numFmtId="167" formatCode="#,##0.0_ ;[Red]\-#,##0.0\ 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8"/>
      <name val="Arial Cyr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/>
    <xf numFmtId="165" fontId="1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65" fontId="8" fillId="0" borderId="1" xfId="0" applyNumberFormat="1" applyFont="1" applyFill="1" applyBorder="1" applyAlignment="1"/>
    <xf numFmtId="165" fontId="8" fillId="0" borderId="1" xfId="1" applyNumberFormat="1" applyFont="1" applyFill="1" applyBorder="1" applyAlignment="1"/>
    <xf numFmtId="0" fontId="0" fillId="0" borderId="0" xfId="0" applyFill="1" applyBorder="1"/>
    <xf numFmtId="4" fontId="12" fillId="0" borderId="0" xfId="0" applyNumberFormat="1" applyFont="1" applyBorder="1" applyAlignment="1" applyProtection="1">
      <alignment horizontal="right" vertical="center" wrapText="1"/>
    </xf>
    <xf numFmtId="165" fontId="0" fillId="0" borderId="0" xfId="0" applyNumberFormat="1" applyFill="1" applyBorder="1"/>
    <xf numFmtId="4" fontId="0" fillId="0" borderId="0" xfId="0" applyNumberFormat="1" applyFill="1" applyBorder="1"/>
    <xf numFmtId="166" fontId="7" fillId="0" borderId="1" xfId="0" applyNumberFormat="1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0" xfId="0" applyFill="1"/>
    <xf numFmtId="0" fontId="10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left" vertical="center" wrapText="1" indent="1"/>
    </xf>
    <xf numFmtId="165" fontId="13" fillId="0" borderId="1" xfId="0" applyNumberFormat="1" applyFont="1" applyFill="1" applyBorder="1" applyAlignment="1">
      <alignment wrapText="1"/>
    </xf>
    <xf numFmtId="165" fontId="10" fillId="0" borderId="1" xfId="0" applyNumberFormat="1" applyFont="1" applyFill="1" applyBorder="1" applyAlignment="1">
      <alignment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167" fontId="10" fillId="0" borderId="1" xfId="0" applyNumberFormat="1" applyFont="1" applyFill="1" applyBorder="1" applyAlignment="1">
      <alignment wrapText="1"/>
    </xf>
    <xf numFmtId="0" fontId="9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4"/>
  <sheetViews>
    <sheetView tabSelected="1" view="pageBreakPreview" topLeftCell="C4" zoomScaleNormal="100" zoomScaleSheetLayoutView="100" workbookViewId="0">
      <selection activeCell="D7" sqref="D7"/>
    </sheetView>
  </sheetViews>
  <sheetFormatPr defaultRowHeight="15" x14ac:dyDescent="0.25"/>
  <cols>
    <col min="1" max="1" width="8.42578125" customWidth="1"/>
    <col min="2" max="2" width="8.85546875" customWidth="1"/>
    <col min="3" max="3" width="29.42578125" customWidth="1"/>
    <col min="4" max="4" width="29.85546875" customWidth="1"/>
    <col min="5" max="5" width="11.42578125" customWidth="1"/>
    <col min="6" max="6" width="10.85546875" customWidth="1"/>
    <col min="7" max="7" width="11.42578125" customWidth="1"/>
    <col min="8" max="8" width="11.28515625" style="23" bestFit="1" customWidth="1"/>
    <col min="9" max="9" width="11" style="11" customWidth="1"/>
    <col min="10" max="10" width="10.85546875" customWidth="1"/>
    <col min="11" max="11" width="11.5703125" customWidth="1"/>
    <col min="12" max="12" width="10.42578125" bestFit="1" customWidth="1"/>
    <col min="13" max="13" width="14.28515625" customWidth="1"/>
    <col min="14" max="14" width="13.42578125" customWidth="1"/>
    <col min="15" max="15" width="14.42578125" customWidth="1"/>
    <col min="16" max="18" width="9.42578125" bestFit="1" customWidth="1"/>
  </cols>
  <sheetData>
    <row r="1" spans="1:11" hidden="1" x14ac:dyDescent="0.25">
      <c r="E1" s="46"/>
      <c r="F1" s="46"/>
      <c r="G1" s="46"/>
      <c r="H1" s="46"/>
      <c r="I1" s="46"/>
      <c r="J1" s="46"/>
      <c r="K1" s="46"/>
    </row>
    <row r="2" spans="1:11" hidden="1" x14ac:dyDescent="0.25">
      <c r="E2" s="46"/>
      <c r="F2" s="46"/>
      <c r="G2" s="46"/>
      <c r="H2" s="46"/>
      <c r="I2" s="46"/>
      <c r="J2" s="46"/>
      <c r="K2" s="46"/>
    </row>
    <row r="3" spans="1:11" hidden="1" x14ac:dyDescent="0.25">
      <c r="E3" s="47"/>
      <c r="F3" s="47"/>
      <c r="G3" s="47"/>
      <c r="H3" s="47"/>
      <c r="I3" s="47"/>
      <c r="J3" s="47"/>
      <c r="K3" s="47"/>
    </row>
    <row r="4" spans="1:11" ht="15.75" x14ac:dyDescent="0.25">
      <c r="E4" s="2"/>
      <c r="F4" s="2"/>
      <c r="G4" s="32"/>
      <c r="H4" s="44" t="s">
        <v>26</v>
      </c>
      <c r="I4" s="44"/>
      <c r="J4" s="44"/>
      <c r="K4" s="44"/>
    </row>
    <row r="5" spans="1:11" ht="15.75" x14ac:dyDescent="0.25">
      <c r="E5" s="2"/>
      <c r="F5" s="2"/>
      <c r="G5" s="44" t="s">
        <v>37</v>
      </c>
      <c r="H5" s="44"/>
      <c r="I5" s="44"/>
      <c r="J5" s="44"/>
      <c r="K5" s="44"/>
    </row>
    <row r="6" spans="1:11" ht="33" customHeight="1" x14ac:dyDescent="0.25">
      <c r="E6" s="2"/>
      <c r="F6" s="2"/>
      <c r="G6" s="48" t="s">
        <v>36</v>
      </c>
      <c r="H6" s="48"/>
      <c r="I6" s="48"/>
      <c r="J6" s="48"/>
      <c r="K6" s="48"/>
    </row>
    <row r="7" spans="1:11" ht="17.25" customHeight="1" x14ac:dyDescent="0.25">
      <c r="E7" s="2"/>
      <c r="F7" s="2"/>
      <c r="G7" s="33"/>
      <c r="H7" s="33"/>
      <c r="I7" s="45"/>
      <c r="J7" s="45"/>
      <c r="K7" s="45"/>
    </row>
    <row r="8" spans="1:11" ht="15" customHeight="1" x14ac:dyDescent="0.25">
      <c r="G8" s="33"/>
      <c r="H8" s="33"/>
    </row>
    <row r="9" spans="1:11" ht="15.75" x14ac:dyDescent="0.25">
      <c r="A9" s="35" t="s">
        <v>16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x14ac:dyDescent="0.25">
      <c r="A10" s="1"/>
    </row>
    <row r="11" spans="1:11" ht="38.25" customHeight="1" x14ac:dyDescent="0.25">
      <c r="A11" s="43" t="s">
        <v>15</v>
      </c>
      <c r="B11" s="43"/>
      <c r="C11" s="43" t="s">
        <v>14</v>
      </c>
      <c r="D11" s="43" t="s">
        <v>13</v>
      </c>
      <c r="E11" s="40" t="s">
        <v>12</v>
      </c>
      <c r="F11" s="41"/>
      <c r="G11" s="41"/>
      <c r="H11" s="41"/>
      <c r="I11" s="41"/>
      <c r="J11" s="41"/>
      <c r="K11" s="42"/>
    </row>
    <row r="12" spans="1:11" ht="46.5" customHeight="1" x14ac:dyDescent="0.25">
      <c r="A12" s="30"/>
      <c r="B12" s="30"/>
      <c r="C12" s="43"/>
      <c r="D12" s="43"/>
      <c r="E12" s="30"/>
      <c r="F12" s="30" t="s">
        <v>29</v>
      </c>
      <c r="G12" s="30" t="s">
        <v>30</v>
      </c>
      <c r="H12" s="30" t="s">
        <v>31</v>
      </c>
      <c r="I12" s="21" t="s">
        <v>33</v>
      </c>
      <c r="J12" s="30" t="s">
        <v>34</v>
      </c>
      <c r="K12" s="29" t="s">
        <v>32</v>
      </c>
    </row>
    <row r="13" spans="1:11" x14ac:dyDescent="0.25">
      <c r="A13" s="6" t="s">
        <v>10</v>
      </c>
      <c r="B13" s="6" t="s">
        <v>9</v>
      </c>
      <c r="C13" s="43"/>
      <c r="D13" s="43"/>
      <c r="E13" s="6" t="s">
        <v>11</v>
      </c>
      <c r="F13" s="30">
        <v>2023</v>
      </c>
      <c r="G13" s="21">
        <v>2024</v>
      </c>
      <c r="H13" s="24">
        <v>2025</v>
      </c>
      <c r="I13" s="21">
        <v>2026</v>
      </c>
      <c r="J13" s="6">
        <v>2027</v>
      </c>
      <c r="K13" s="6">
        <v>2028</v>
      </c>
    </row>
    <row r="14" spans="1:11" x14ac:dyDescent="0.25">
      <c r="A14" s="38" t="s">
        <v>17</v>
      </c>
      <c r="B14" s="38"/>
      <c r="C14" s="39" t="s">
        <v>27</v>
      </c>
      <c r="D14" s="3" t="s">
        <v>8</v>
      </c>
      <c r="E14" s="34">
        <f>SUM(F14:K14)</f>
        <v>1418847.8550000002</v>
      </c>
      <c r="F14" s="28">
        <f>F17+F18+F19+F23+F21</f>
        <v>267514.40000000002</v>
      </c>
      <c r="G14" s="28">
        <f>G17+G18+G19+G23+G21</f>
        <v>222074.54</v>
      </c>
      <c r="H14" s="28">
        <f t="shared" ref="H14:K14" si="0">H17+H18+H19+H23+H21</f>
        <v>224639.77500000002</v>
      </c>
      <c r="I14" s="28">
        <f t="shared" si="0"/>
        <v>231136.35</v>
      </c>
      <c r="J14" s="28">
        <f t="shared" si="0"/>
        <v>235830.46000000002</v>
      </c>
      <c r="K14" s="28">
        <f t="shared" si="0"/>
        <v>237652.33000000002</v>
      </c>
    </row>
    <row r="15" spans="1:11" x14ac:dyDescent="0.25">
      <c r="A15" s="38"/>
      <c r="B15" s="38"/>
      <c r="C15" s="39"/>
      <c r="D15" s="4" t="s">
        <v>7</v>
      </c>
      <c r="E15" s="7">
        <f>SUM(F15:K15)</f>
        <v>1293478.28</v>
      </c>
      <c r="F15" s="8">
        <f t="shared" ref="F15:K15" si="1">F17</f>
        <v>246256.1</v>
      </c>
      <c r="G15" s="8">
        <f t="shared" si="1"/>
        <v>200832.95</v>
      </c>
      <c r="H15" s="25">
        <f t="shared" si="1"/>
        <v>203395.68000000002</v>
      </c>
      <c r="I15" s="8">
        <f t="shared" si="1"/>
        <v>210594.48</v>
      </c>
      <c r="J15" s="8">
        <f t="shared" si="1"/>
        <v>215288.6</v>
      </c>
      <c r="K15" s="8">
        <f t="shared" si="1"/>
        <v>217110.47</v>
      </c>
    </row>
    <row r="16" spans="1:11" x14ac:dyDescent="0.25">
      <c r="A16" s="38"/>
      <c r="B16" s="38"/>
      <c r="C16" s="39"/>
      <c r="D16" s="5" t="s">
        <v>6</v>
      </c>
      <c r="E16" s="7"/>
      <c r="F16" s="8"/>
      <c r="G16" s="8"/>
      <c r="H16" s="25"/>
      <c r="I16" s="8"/>
      <c r="J16" s="8"/>
      <c r="K16" s="7"/>
    </row>
    <row r="17" spans="1:20" ht="22.5" x14ac:dyDescent="0.25">
      <c r="A17" s="38"/>
      <c r="B17" s="38"/>
      <c r="C17" s="39"/>
      <c r="D17" s="5" t="s">
        <v>5</v>
      </c>
      <c r="E17" s="7">
        <f>SUM(F17:K17)</f>
        <v>1293478.28</v>
      </c>
      <c r="F17" s="8">
        <f>F27++F37+F47++F57</f>
        <v>246256.1</v>
      </c>
      <c r="G17" s="8">
        <f>G27+G37+G47+G57</f>
        <v>200832.95</v>
      </c>
      <c r="H17" s="8">
        <f>H27+H37+H47+H57</f>
        <v>203395.68000000002</v>
      </c>
      <c r="I17" s="8">
        <f>I27+I37+I47+I57</f>
        <v>210594.48</v>
      </c>
      <c r="J17" s="8">
        <f>J27+J37+J47+J57</f>
        <v>215288.6</v>
      </c>
      <c r="K17" s="8">
        <f>K27+K37+K47+K57</f>
        <v>217110.47</v>
      </c>
    </row>
    <row r="18" spans="1:20" ht="22.5" x14ac:dyDescent="0.25">
      <c r="A18" s="38"/>
      <c r="B18" s="38"/>
      <c r="C18" s="39"/>
      <c r="D18" s="5" t="s">
        <v>4</v>
      </c>
      <c r="E18" s="7">
        <f>SUM(F18:K18)</f>
        <v>88153.11</v>
      </c>
      <c r="F18" s="8">
        <f t="shared" ref="F18:K19" si="2">F28+F38+F48+F58</f>
        <v>15568.2</v>
      </c>
      <c r="G18" s="8">
        <f t="shared" si="2"/>
        <v>15551.4</v>
      </c>
      <c r="H18" s="8">
        <f t="shared" si="2"/>
        <v>15554.1</v>
      </c>
      <c r="I18" s="8">
        <f t="shared" si="2"/>
        <v>13826.47</v>
      </c>
      <c r="J18" s="8">
        <f t="shared" si="2"/>
        <v>13826.47</v>
      </c>
      <c r="K18" s="8">
        <f t="shared" si="2"/>
        <v>13826.47</v>
      </c>
      <c r="L18" s="31">
        <f>E18+E19</f>
        <v>121485.20999999999</v>
      </c>
      <c r="M18" s="31">
        <f>F18+F19</f>
        <v>20610.900000000001</v>
      </c>
      <c r="N18" s="31">
        <f t="shared" ref="N18:P18" si="3">G18+G19</f>
        <v>20594.2</v>
      </c>
      <c r="O18" s="31">
        <f t="shared" si="3"/>
        <v>20596.7</v>
      </c>
      <c r="P18" s="31">
        <f t="shared" si="3"/>
        <v>19894.47</v>
      </c>
      <c r="Q18" s="31">
        <f>J18+J19</f>
        <v>19894.47</v>
      </c>
      <c r="R18" s="31">
        <f t="shared" ref="R18" si="4">K18+K19</f>
        <v>19894.47</v>
      </c>
    </row>
    <row r="19" spans="1:20" ht="22.5" x14ac:dyDescent="0.25">
      <c r="A19" s="38"/>
      <c r="B19" s="38"/>
      <c r="C19" s="39"/>
      <c r="D19" s="5" t="s">
        <v>3</v>
      </c>
      <c r="E19" s="7">
        <f>SUM(F19:K19)</f>
        <v>33332.1</v>
      </c>
      <c r="F19" s="8">
        <f>F29+F39+F49+F59</f>
        <v>5042.7</v>
      </c>
      <c r="G19" s="8">
        <f t="shared" si="2"/>
        <v>5042.8</v>
      </c>
      <c r="H19" s="8">
        <f t="shared" si="2"/>
        <v>5042.6000000000004</v>
      </c>
      <c r="I19" s="8">
        <f t="shared" si="2"/>
        <v>6068</v>
      </c>
      <c r="J19" s="8">
        <f t="shared" si="2"/>
        <v>6068</v>
      </c>
      <c r="K19" s="8">
        <f t="shared" si="2"/>
        <v>6068</v>
      </c>
    </row>
    <row r="20" spans="1:20" ht="45" x14ac:dyDescent="0.25">
      <c r="A20" s="38"/>
      <c r="B20" s="38"/>
      <c r="C20" s="39"/>
      <c r="D20" s="5" t="s">
        <v>2</v>
      </c>
      <c r="E20" s="7">
        <f t="shared" ref="E20:E23" si="5">SUM(F20:K20)</f>
        <v>0</v>
      </c>
      <c r="F20" s="8">
        <f t="shared" ref="F20:K23" si="6">F30+F40+F50+F60</f>
        <v>0</v>
      </c>
      <c r="G20" s="8">
        <f t="shared" si="6"/>
        <v>0</v>
      </c>
      <c r="H20" s="8">
        <f t="shared" si="6"/>
        <v>0</v>
      </c>
      <c r="I20" s="8" t="s">
        <v>28</v>
      </c>
      <c r="J20" s="8">
        <f t="shared" si="6"/>
        <v>0</v>
      </c>
      <c r="K20" s="8">
        <f t="shared" si="6"/>
        <v>0</v>
      </c>
    </row>
    <row r="21" spans="1:20" ht="22.5" x14ac:dyDescent="0.25">
      <c r="A21" s="38"/>
      <c r="B21" s="38"/>
      <c r="C21" s="39"/>
      <c r="D21" s="26" t="s">
        <v>35</v>
      </c>
      <c r="E21" s="7">
        <f t="shared" si="5"/>
        <v>3884.3649999999998</v>
      </c>
      <c r="F21" s="8">
        <f>F31+F41+F51+F61</f>
        <v>647.4</v>
      </c>
      <c r="G21" s="8">
        <f t="shared" si="6"/>
        <v>647.39</v>
      </c>
      <c r="H21" s="8">
        <f t="shared" si="6"/>
        <v>647.39499999999998</v>
      </c>
      <c r="I21" s="8">
        <f t="shared" si="6"/>
        <v>647.4</v>
      </c>
      <c r="J21" s="8">
        <f t="shared" si="6"/>
        <v>647.39</v>
      </c>
      <c r="K21" s="8">
        <f t="shared" si="6"/>
        <v>647.39</v>
      </c>
    </row>
    <row r="22" spans="1:20" ht="22.5" x14ac:dyDescent="0.25">
      <c r="A22" s="38"/>
      <c r="B22" s="38"/>
      <c r="C22" s="39"/>
      <c r="D22" s="4" t="s">
        <v>1</v>
      </c>
      <c r="E22" s="7">
        <f t="shared" si="5"/>
        <v>0</v>
      </c>
      <c r="F22" s="8">
        <f t="shared" si="6"/>
        <v>0</v>
      </c>
      <c r="G22" s="8">
        <f t="shared" si="6"/>
        <v>0</v>
      </c>
      <c r="H22" s="8">
        <f t="shared" si="6"/>
        <v>0</v>
      </c>
      <c r="I22" s="8">
        <f t="shared" si="6"/>
        <v>0</v>
      </c>
      <c r="J22" s="8">
        <f t="shared" si="6"/>
        <v>0</v>
      </c>
      <c r="K22" s="8">
        <f t="shared" si="6"/>
        <v>0</v>
      </c>
    </row>
    <row r="23" spans="1:20" x14ac:dyDescent="0.25">
      <c r="A23" s="38"/>
      <c r="B23" s="38"/>
      <c r="C23" s="39"/>
      <c r="D23" s="4" t="s">
        <v>0</v>
      </c>
      <c r="E23" s="7">
        <f t="shared" si="5"/>
        <v>0</v>
      </c>
      <c r="F23" s="8">
        <f t="shared" si="6"/>
        <v>0</v>
      </c>
      <c r="G23" s="8">
        <f t="shared" si="6"/>
        <v>0</v>
      </c>
      <c r="H23" s="8">
        <f t="shared" si="6"/>
        <v>0</v>
      </c>
      <c r="I23" s="8">
        <f t="shared" si="6"/>
        <v>0</v>
      </c>
      <c r="J23" s="8">
        <f t="shared" si="6"/>
        <v>0</v>
      </c>
      <c r="K23" s="8">
        <f t="shared" si="6"/>
        <v>0</v>
      </c>
    </row>
    <row r="24" spans="1:20" s="11" customFormat="1" x14ac:dyDescent="0.25">
      <c r="A24" s="36" t="s">
        <v>17</v>
      </c>
      <c r="B24" s="36" t="s">
        <v>22</v>
      </c>
      <c r="C24" s="37" t="s">
        <v>23</v>
      </c>
      <c r="D24" s="10" t="s">
        <v>8</v>
      </c>
      <c r="E24" s="27">
        <f>F24+G24+H24+I24+J24+K24</f>
        <v>1086674.115</v>
      </c>
      <c r="F24" s="27">
        <f>F27+F28+F29+F31+F30+F32+F33</f>
        <v>193594.28</v>
      </c>
      <c r="G24" s="27">
        <f>G27+G28+G29+G31+G30+G32+G33</f>
        <v>164550.54999999999</v>
      </c>
      <c r="H24" s="27">
        <f t="shared" ref="H24:K24" si="7">H27+H28+H29+H31+H30+H32+H33</f>
        <v>165180.655</v>
      </c>
      <c r="I24" s="27">
        <f t="shared" si="7"/>
        <v>184046.18</v>
      </c>
      <c r="J24" s="27">
        <f t="shared" si="7"/>
        <v>188740.29</v>
      </c>
      <c r="K24" s="27">
        <f t="shared" si="7"/>
        <v>190562.16</v>
      </c>
    </row>
    <row r="25" spans="1:20" s="11" customFormat="1" x14ac:dyDescent="0.25">
      <c r="A25" s="36"/>
      <c r="B25" s="36"/>
      <c r="C25" s="37"/>
      <c r="D25" s="12" t="s">
        <v>7</v>
      </c>
      <c r="E25" s="7">
        <f>SUM(F25:K25)</f>
        <v>1049457.6499999999</v>
      </c>
      <c r="F25" s="8">
        <f>F27</f>
        <v>187904.18</v>
      </c>
      <c r="G25" s="8">
        <f t="shared" ref="G25:K25" si="8">G27</f>
        <v>158860.35999999999</v>
      </c>
      <c r="H25" s="8">
        <f t="shared" si="8"/>
        <v>159490.66</v>
      </c>
      <c r="I25" s="8">
        <f t="shared" si="8"/>
        <v>177330.78</v>
      </c>
      <c r="J25" s="8">
        <f t="shared" si="8"/>
        <v>182024.9</v>
      </c>
      <c r="K25" s="8">
        <f t="shared" si="8"/>
        <v>183846.77</v>
      </c>
      <c r="M25" s="16"/>
      <c r="N25" s="16"/>
      <c r="O25" s="16"/>
      <c r="P25" s="16"/>
      <c r="Q25" s="16"/>
      <c r="R25" s="16"/>
      <c r="S25" s="16"/>
      <c r="T25" s="16"/>
    </row>
    <row r="26" spans="1:20" s="11" customFormat="1" x14ac:dyDescent="0.25">
      <c r="A26" s="36"/>
      <c r="B26" s="36"/>
      <c r="C26" s="37"/>
      <c r="D26" s="13" t="s">
        <v>6</v>
      </c>
      <c r="E26" s="7"/>
      <c r="F26" s="8"/>
      <c r="G26" s="8"/>
      <c r="H26" s="8"/>
      <c r="I26" s="8"/>
      <c r="J26" s="8"/>
      <c r="K26" s="7"/>
      <c r="M26" s="17"/>
      <c r="N26" s="17"/>
      <c r="O26" s="17"/>
      <c r="P26" s="16"/>
      <c r="Q26" s="16"/>
      <c r="R26" s="16"/>
      <c r="S26" s="16"/>
      <c r="T26" s="16"/>
    </row>
    <row r="27" spans="1:20" s="11" customFormat="1" ht="22.5" x14ac:dyDescent="0.25">
      <c r="A27" s="36"/>
      <c r="B27" s="36"/>
      <c r="C27" s="37"/>
      <c r="D27" s="13" t="s">
        <v>5</v>
      </c>
      <c r="E27" s="9">
        <f>F27+G27+H27+I27+J27+K27</f>
        <v>1049457.6499999999</v>
      </c>
      <c r="F27" s="14">
        <v>187904.18</v>
      </c>
      <c r="G27" s="14">
        <v>158860.35999999999</v>
      </c>
      <c r="H27" s="14">
        <v>159490.66</v>
      </c>
      <c r="I27" s="14">
        <v>177330.78</v>
      </c>
      <c r="J27" s="14">
        <v>182024.9</v>
      </c>
      <c r="K27" s="14">
        <v>183846.77</v>
      </c>
      <c r="M27" s="18"/>
      <c r="N27" s="18"/>
      <c r="O27" s="18"/>
      <c r="P27" s="18"/>
      <c r="Q27" s="18"/>
      <c r="R27" s="18"/>
      <c r="S27" s="16"/>
      <c r="T27" s="16"/>
    </row>
    <row r="28" spans="1:20" s="11" customFormat="1" ht="22.5" x14ac:dyDescent="0.25">
      <c r="A28" s="36"/>
      <c r="B28" s="36"/>
      <c r="C28" s="37"/>
      <c r="D28" s="13" t="s">
        <v>4</v>
      </c>
      <c r="E28" s="9">
        <f>F28+G28+H28+I28+J28+K28</f>
        <v>0</v>
      </c>
      <c r="F28" s="8"/>
      <c r="G28" s="8"/>
      <c r="H28" s="8"/>
      <c r="I28" s="8"/>
      <c r="J28" s="8"/>
      <c r="K28" s="8"/>
      <c r="M28" s="19"/>
      <c r="N28" s="19"/>
      <c r="O28" s="19"/>
      <c r="P28" s="16"/>
      <c r="Q28" s="16"/>
      <c r="R28" s="16"/>
      <c r="S28" s="16"/>
      <c r="T28" s="16"/>
    </row>
    <row r="29" spans="1:20" s="11" customFormat="1" ht="22.5" x14ac:dyDescent="0.25">
      <c r="A29" s="36"/>
      <c r="B29" s="36"/>
      <c r="C29" s="37"/>
      <c r="D29" s="13" t="s">
        <v>3</v>
      </c>
      <c r="E29" s="9">
        <f>F29+G29+H29+I29+J29+K29</f>
        <v>33332.1</v>
      </c>
      <c r="F29" s="14">
        <v>5042.7</v>
      </c>
      <c r="G29" s="14">
        <v>5042.8</v>
      </c>
      <c r="H29" s="14">
        <v>5042.6000000000004</v>
      </c>
      <c r="I29" s="14">
        <v>6068</v>
      </c>
      <c r="J29" s="14">
        <v>6068</v>
      </c>
      <c r="K29" s="14">
        <v>6068</v>
      </c>
    </row>
    <row r="30" spans="1:20" s="11" customFormat="1" ht="45" x14ac:dyDescent="0.25">
      <c r="A30" s="36"/>
      <c r="B30" s="36"/>
      <c r="C30" s="37"/>
      <c r="D30" s="13" t="s">
        <v>2</v>
      </c>
      <c r="E30" s="7"/>
      <c r="F30" s="7"/>
      <c r="G30" s="7"/>
      <c r="H30" s="7"/>
      <c r="I30" s="7"/>
      <c r="J30" s="7"/>
      <c r="K30" s="7"/>
    </row>
    <row r="31" spans="1:20" s="11" customFormat="1" ht="22.5" x14ac:dyDescent="0.25">
      <c r="A31" s="36"/>
      <c r="B31" s="36"/>
      <c r="C31" s="37"/>
      <c r="D31" s="13" t="s">
        <v>35</v>
      </c>
      <c r="E31" s="7">
        <f>F31+G31+H31+I31+J31+K31</f>
        <v>3884.3649999999998</v>
      </c>
      <c r="F31" s="8">
        <v>647.4</v>
      </c>
      <c r="G31" s="8">
        <v>647.39</v>
      </c>
      <c r="H31" s="8">
        <v>647.39499999999998</v>
      </c>
      <c r="I31" s="20">
        <v>647.4</v>
      </c>
      <c r="J31" s="20">
        <v>647.39</v>
      </c>
      <c r="K31" s="20">
        <v>647.39</v>
      </c>
    </row>
    <row r="32" spans="1:20" s="11" customFormat="1" ht="22.5" x14ac:dyDescent="0.25">
      <c r="A32" s="36"/>
      <c r="B32" s="36"/>
      <c r="C32" s="37"/>
      <c r="D32" s="12" t="s">
        <v>1</v>
      </c>
      <c r="E32" s="7"/>
      <c r="F32" s="8"/>
      <c r="G32" s="8"/>
      <c r="H32" s="8"/>
      <c r="I32" s="8"/>
      <c r="J32" s="8"/>
      <c r="K32" s="7"/>
    </row>
    <row r="33" spans="1:11" s="11" customFormat="1" x14ac:dyDescent="0.25">
      <c r="A33" s="36"/>
      <c r="B33" s="36"/>
      <c r="C33" s="37"/>
      <c r="D33" s="12" t="s">
        <v>0</v>
      </c>
      <c r="E33" s="22"/>
      <c r="F33" s="22"/>
      <c r="G33" s="22"/>
      <c r="H33" s="22"/>
      <c r="I33" s="22"/>
      <c r="J33" s="22"/>
      <c r="K33" s="22"/>
    </row>
    <row r="34" spans="1:11" s="11" customFormat="1" x14ac:dyDescent="0.25">
      <c r="A34" s="36" t="s">
        <v>17</v>
      </c>
      <c r="B34" s="36" t="s">
        <v>21</v>
      </c>
      <c r="C34" s="37" t="s">
        <v>18</v>
      </c>
      <c r="D34" s="10" t="s">
        <v>8</v>
      </c>
      <c r="E34" s="27">
        <f>SUM(F34:K34)</f>
        <v>119203.93000000002</v>
      </c>
      <c r="F34" s="27">
        <f>SUM(F37:F42)</f>
        <v>20746.580000000002</v>
      </c>
      <c r="G34" s="27">
        <f>SUM(G37:G42)</f>
        <v>20725.32</v>
      </c>
      <c r="H34" s="27">
        <f t="shared" ref="H34:K34" si="9">SUM(H37:H42)</f>
        <v>20728.73</v>
      </c>
      <c r="I34" s="27">
        <f>SUM(I37:I42)</f>
        <v>19001.099999999999</v>
      </c>
      <c r="J34" s="27">
        <f t="shared" si="9"/>
        <v>19001.099999999999</v>
      </c>
      <c r="K34" s="27">
        <f t="shared" si="9"/>
        <v>19001.099999999999</v>
      </c>
    </row>
    <row r="35" spans="1:11" s="11" customFormat="1" x14ac:dyDescent="0.25">
      <c r="A35" s="36"/>
      <c r="B35" s="36"/>
      <c r="C35" s="37"/>
      <c r="D35" s="12" t="s">
        <v>7</v>
      </c>
      <c r="E35" s="7">
        <f>E37</f>
        <v>31050.820000000003</v>
      </c>
      <c r="F35" s="7">
        <f>F37</f>
        <v>5178.38</v>
      </c>
      <c r="G35" s="7">
        <f t="shared" ref="G35:K35" si="10">G37</f>
        <v>5173.92</v>
      </c>
      <c r="H35" s="7">
        <f t="shared" si="10"/>
        <v>5174.63</v>
      </c>
      <c r="I35" s="7">
        <f>I37</f>
        <v>5174.63</v>
      </c>
      <c r="J35" s="7">
        <f>J37</f>
        <v>5174.63</v>
      </c>
      <c r="K35" s="7">
        <f t="shared" si="10"/>
        <v>5174.63</v>
      </c>
    </row>
    <row r="36" spans="1:11" s="11" customFormat="1" x14ac:dyDescent="0.25">
      <c r="A36" s="36"/>
      <c r="B36" s="36"/>
      <c r="C36" s="37"/>
      <c r="D36" s="13" t="s">
        <v>6</v>
      </c>
      <c r="E36" s="7"/>
      <c r="F36" s="7"/>
      <c r="G36" s="8"/>
      <c r="H36" s="8"/>
      <c r="I36" s="8"/>
      <c r="J36" s="8"/>
      <c r="K36" s="8"/>
    </row>
    <row r="37" spans="1:11" s="11" customFormat="1" ht="22.5" x14ac:dyDescent="0.25">
      <c r="A37" s="36"/>
      <c r="B37" s="36"/>
      <c r="C37" s="37"/>
      <c r="D37" s="13" t="s">
        <v>5</v>
      </c>
      <c r="E37" s="7">
        <f>SUM(F37:K37)</f>
        <v>31050.820000000003</v>
      </c>
      <c r="F37" s="7">
        <v>5178.38</v>
      </c>
      <c r="G37" s="7">
        <v>5173.92</v>
      </c>
      <c r="H37" s="7">
        <v>5174.63</v>
      </c>
      <c r="I37" s="7">
        <v>5174.63</v>
      </c>
      <c r="J37" s="7">
        <v>5174.63</v>
      </c>
      <c r="K37" s="7">
        <v>5174.63</v>
      </c>
    </row>
    <row r="38" spans="1:11" s="11" customFormat="1" ht="22.5" x14ac:dyDescent="0.25">
      <c r="A38" s="36"/>
      <c r="B38" s="36"/>
      <c r="C38" s="37"/>
      <c r="D38" s="13" t="s">
        <v>4</v>
      </c>
      <c r="E38" s="7">
        <f>SUM(F38:K38)</f>
        <v>88153.11</v>
      </c>
      <c r="F38" s="7">
        <v>15568.2</v>
      </c>
      <c r="G38" s="8">
        <v>15551.4</v>
      </c>
      <c r="H38" s="8">
        <v>15554.1</v>
      </c>
      <c r="I38" s="8">
        <v>13826.47</v>
      </c>
      <c r="J38" s="8">
        <v>13826.47</v>
      </c>
      <c r="K38" s="8">
        <v>13826.47</v>
      </c>
    </row>
    <row r="39" spans="1:11" s="11" customFormat="1" ht="22.5" x14ac:dyDescent="0.25">
      <c r="A39" s="36"/>
      <c r="B39" s="36"/>
      <c r="C39" s="37"/>
      <c r="D39" s="13" t="s">
        <v>3</v>
      </c>
      <c r="E39" s="7"/>
      <c r="F39" s="8"/>
      <c r="G39" s="8"/>
      <c r="H39" s="8"/>
      <c r="I39" s="8"/>
      <c r="J39" s="8"/>
      <c r="K39" s="7"/>
    </row>
    <row r="40" spans="1:11" s="11" customFormat="1" ht="45" x14ac:dyDescent="0.25">
      <c r="A40" s="36"/>
      <c r="B40" s="36"/>
      <c r="C40" s="37"/>
      <c r="D40" s="13" t="s">
        <v>2</v>
      </c>
      <c r="E40" s="7"/>
      <c r="F40" s="8"/>
      <c r="G40" s="8"/>
      <c r="H40" s="8"/>
      <c r="I40" s="8"/>
      <c r="J40" s="8"/>
      <c r="K40" s="7"/>
    </row>
    <row r="41" spans="1:11" s="11" customFormat="1" ht="22.5" x14ac:dyDescent="0.25">
      <c r="A41" s="36"/>
      <c r="B41" s="36"/>
      <c r="C41" s="37"/>
      <c r="D41" s="13" t="s">
        <v>35</v>
      </c>
      <c r="E41" s="7"/>
      <c r="F41" s="8"/>
      <c r="G41" s="8"/>
      <c r="H41" s="8"/>
      <c r="I41" s="8"/>
      <c r="J41" s="8"/>
      <c r="K41" s="7"/>
    </row>
    <row r="42" spans="1:11" s="11" customFormat="1" ht="22.5" x14ac:dyDescent="0.25">
      <c r="A42" s="36"/>
      <c r="B42" s="36"/>
      <c r="C42" s="37"/>
      <c r="D42" s="12" t="s">
        <v>1</v>
      </c>
      <c r="E42" s="7"/>
      <c r="F42" s="8"/>
      <c r="G42" s="8"/>
      <c r="H42" s="8"/>
      <c r="I42" s="8"/>
      <c r="J42" s="8"/>
      <c r="K42" s="7"/>
    </row>
    <row r="43" spans="1:11" s="11" customFormat="1" x14ac:dyDescent="0.25">
      <c r="A43" s="36"/>
      <c r="B43" s="36"/>
      <c r="C43" s="37"/>
      <c r="D43" s="12" t="s">
        <v>0</v>
      </c>
      <c r="E43" s="7"/>
      <c r="F43" s="8"/>
      <c r="G43" s="8"/>
      <c r="H43" s="8"/>
      <c r="I43" s="8"/>
      <c r="J43" s="8"/>
      <c r="K43" s="7"/>
    </row>
    <row r="44" spans="1:11" s="11" customFormat="1" x14ac:dyDescent="0.25">
      <c r="A44" s="36" t="s">
        <v>17</v>
      </c>
      <c r="B44" s="36" t="s">
        <v>20</v>
      </c>
      <c r="C44" s="37" t="s">
        <v>24</v>
      </c>
      <c r="D44" s="10" t="s">
        <v>8</v>
      </c>
      <c r="E44" s="27">
        <f>E48+E47</f>
        <v>209573.21000000002</v>
      </c>
      <c r="F44" s="27">
        <f>F45+F48+F49</f>
        <v>52607.44</v>
      </c>
      <c r="G44" s="27">
        <f>G45+G48+G49</f>
        <v>36232.57</v>
      </c>
      <c r="H44" s="27">
        <f>H45+H48+H49</f>
        <v>38164.29</v>
      </c>
      <c r="I44" s="27">
        <f t="shared" ref="I44:K44" si="11">I45+I48+I49</f>
        <v>27522.97</v>
      </c>
      <c r="J44" s="27">
        <f t="shared" si="11"/>
        <v>27522.97</v>
      </c>
      <c r="K44" s="27">
        <f t="shared" si="11"/>
        <v>27522.97</v>
      </c>
    </row>
    <row r="45" spans="1:11" s="11" customFormat="1" x14ac:dyDescent="0.25">
      <c r="A45" s="36"/>
      <c r="B45" s="36"/>
      <c r="C45" s="37"/>
      <c r="D45" s="12" t="s">
        <v>7</v>
      </c>
      <c r="E45" s="7">
        <f>SUM(F45:K45)</f>
        <v>209573.21000000002</v>
      </c>
      <c r="F45" s="7">
        <f>F47+F48+F49+F50+F51+F52</f>
        <v>52607.44</v>
      </c>
      <c r="G45" s="7">
        <f t="shared" ref="G45:K45" si="12">G47+G48+G49+G50+G51+G52</f>
        <v>36232.57</v>
      </c>
      <c r="H45" s="7">
        <f t="shared" si="12"/>
        <v>38164.29</v>
      </c>
      <c r="I45" s="7">
        <f t="shared" si="12"/>
        <v>27522.97</v>
      </c>
      <c r="J45" s="7">
        <f t="shared" si="12"/>
        <v>27522.97</v>
      </c>
      <c r="K45" s="7">
        <f t="shared" si="12"/>
        <v>27522.97</v>
      </c>
    </row>
    <row r="46" spans="1:11" s="11" customFormat="1" x14ac:dyDescent="0.25">
      <c r="A46" s="36"/>
      <c r="B46" s="36"/>
      <c r="C46" s="37"/>
      <c r="D46" s="13" t="s">
        <v>6</v>
      </c>
      <c r="E46" s="7"/>
      <c r="F46" s="7"/>
      <c r="G46" s="8"/>
      <c r="H46" s="8"/>
      <c r="I46" s="8"/>
      <c r="J46" s="8"/>
      <c r="K46" s="8"/>
    </row>
    <row r="47" spans="1:11" s="11" customFormat="1" ht="22.5" x14ac:dyDescent="0.25">
      <c r="A47" s="36"/>
      <c r="B47" s="36"/>
      <c r="C47" s="37"/>
      <c r="D47" s="13" t="s">
        <v>5</v>
      </c>
      <c r="E47" s="7">
        <f>SUM(F47:K47)</f>
        <v>209573.21000000002</v>
      </c>
      <c r="F47" s="7">
        <v>52607.44</v>
      </c>
      <c r="G47" s="7">
        <v>36232.57</v>
      </c>
      <c r="H47" s="7">
        <v>38164.29</v>
      </c>
      <c r="I47" s="7">
        <v>27522.97</v>
      </c>
      <c r="J47" s="7">
        <v>27522.97</v>
      </c>
      <c r="K47" s="7">
        <v>27522.97</v>
      </c>
    </row>
    <row r="48" spans="1:11" s="11" customFormat="1" ht="22.5" x14ac:dyDescent="0.25">
      <c r="A48" s="36"/>
      <c r="B48" s="36"/>
      <c r="C48" s="37"/>
      <c r="D48" s="13" t="s">
        <v>4</v>
      </c>
      <c r="E48" s="8"/>
      <c r="F48" s="7"/>
      <c r="G48" s="8"/>
      <c r="H48" s="8"/>
      <c r="I48" s="8"/>
      <c r="J48" s="8"/>
      <c r="K48" s="8"/>
    </row>
    <row r="49" spans="1:11" s="11" customFormat="1" ht="22.5" x14ac:dyDescent="0.25">
      <c r="A49" s="36"/>
      <c r="B49" s="36"/>
      <c r="C49" s="37"/>
      <c r="D49" s="13" t="s">
        <v>3</v>
      </c>
      <c r="E49" s="7"/>
      <c r="F49" s="8"/>
      <c r="G49" s="8"/>
      <c r="H49" s="8"/>
      <c r="I49" s="8"/>
      <c r="J49" s="8"/>
      <c r="K49" s="8"/>
    </row>
    <row r="50" spans="1:11" s="11" customFormat="1" ht="45" x14ac:dyDescent="0.25">
      <c r="A50" s="36"/>
      <c r="B50" s="36"/>
      <c r="C50" s="37"/>
      <c r="D50" s="13" t="s">
        <v>2</v>
      </c>
      <c r="E50" s="7"/>
      <c r="F50" s="8"/>
      <c r="G50" s="8"/>
      <c r="H50" s="8"/>
      <c r="I50" s="8"/>
      <c r="J50" s="8"/>
      <c r="K50" s="8"/>
    </row>
    <row r="51" spans="1:11" s="11" customFormat="1" ht="22.5" x14ac:dyDescent="0.25">
      <c r="A51" s="36"/>
      <c r="B51" s="36"/>
      <c r="C51" s="37"/>
      <c r="D51" s="13" t="s">
        <v>35</v>
      </c>
      <c r="E51" s="7"/>
      <c r="F51" s="8"/>
      <c r="G51" s="8"/>
      <c r="H51" s="8"/>
      <c r="I51" s="8"/>
      <c r="J51" s="8"/>
      <c r="K51" s="8"/>
    </row>
    <row r="52" spans="1:11" s="11" customFormat="1" ht="22.5" x14ac:dyDescent="0.25">
      <c r="A52" s="36"/>
      <c r="B52" s="36"/>
      <c r="C52" s="37"/>
      <c r="D52" s="12" t="s">
        <v>1</v>
      </c>
      <c r="E52" s="7"/>
      <c r="F52" s="8"/>
      <c r="G52" s="8"/>
      <c r="H52" s="14"/>
      <c r="I52" s="14"/>
      <c r="J52" s="14"/>
      <c r="K52" s="14"/>
    </row>
    <row r="53" spans="1:11" s="11" customFormat="1" x14ac:dyDescent="0.25">
      <c r="A53" s="36"/>
      <c r="B53" s="36"/>
      <c r="C53" s="37"/>
      <c r="D53" s="12" t="s">
        <v>0</v>
      </c>
      <c r="E53" s="7"/>
      <c r="F53" s="8"/>
      <c r="G53" s="8"/>
      <c r="H53" s="14"/>
      <c r="I53" s="14"/>
      <c r="J53" s="14"/>
      <c r="K53" s="14"/>
    </row>
    <row r="54" spans="1:11" s="11" customFormat="1" x14ac:dyDescent="0.25">
      <c r="A54" s="36" t="s">
        <v>17</v>
      </c>
      <c r="B54" s="36" t="s">
        <v>19</v>
      </c>
      <c r="C54" s="37" t="s">
        <v>25</v>
      </c>
      <c r="D54" s="10" t="s">
        <v>8</v>
      </c>
      <c r="E54" s="27">
        <f>SUM(E57:E63)</f>
        <v>3396.6</v>
      </c>
      <c r="F54" s="27">
        <f>F57+F58+F59+F63</f>
        <v>566.1</v>
      </c>
      <c r="G54" s="27">
        <f>G57+G58+G59+G63</f>
        <v>566.1</v>
      </c>
      <c r="H54" s="27">
        <f>H57+H58+H59+H63</f>
        <v>566.1</v>
      </c>
      <c r="I54" s="27">
        <f t="shared" ref="I54:K54" si="13">I57+I58+I59</f>
        <v>566.1</v>
      </c>
      <c r="J54" s="27">
        <f t="shared" si="13"/>
        <v>566.1</v>
      </c>
      <c r="K54" s="27">
        <f t="shared" si="13"/>
        <v>566.1</v>
      </c>
    </row>
    <row r="55" spans="1:11" s="11" customFormat="1" x14ac:dyDescent="0.25">
      <c r="A55" s="36"/>
      <c r="B55" s="36"/>
      <c r="C55" s="37"/>
      <c r="D55" s="12" t="s">
        <v>7</v>
      </c>
      <c r="E55" s="7">
        <f>F55+G55+H55+I55+J55+K55</f>
        <v>3396.6</v>
      </c>
      <c r="F55" s="7">
        <f>F57</f>
        <v>566.1</v>
      </c>
      <c r="G55" s="7">
        <f>G57</f>
        <v>566.1</v>
      </c>
      <c r="H55" s="7">
        <f>H57</f>
        <v>566.1</v>
      </c>
      <c r="I55" s="7">
        <f t="shared" ref="I55:K55" si="14">I57+I63</f>
        <v>566.1</v>
      </c>
      <c r="J55" s="7">
        <f t="shared" si="14"/>
        <v>566.1</v>
      </c>
      <c r="K55" s="7">
        <f t="shared" si="14"/>
        <v>566.1</v>
      </c>
    </row>
    <row r="56" spans="1:11" s="11" customFormat="1" x14ac:dyDescent="0.25">
      <c r="A56" s="36"/>
      <c r="B56" s="36"/>
      <c r="C56" s="37"/>
      <c r="D56" s="13" t="s">
        <v>6</v>
      </c>
      <c r="E56" s="7"/>
      <c r="F56" s="7"/>
      <c r="G56" s="8"/>
      <c r="H56" s="14"/>
      <c r="I56" s="14"/>
      <c r="J56" s="14"/>
      <c r="K56" s="14"/>
    </row>
    <row r="57" spans="1:11" s="11" customFormat="1" ht="22.5" x14ac:dyDescent="0.25">
      <c r="A57" s="36"/>
      <c r="B57" s="36"/>
      <c r="C57" s="37"/>
      <c r="D57" s="13" t="s">
        <v>5</v>
      </c>
      <c r="E57" s="8">
        <f>SUM(F57:K57)</f>
        <v>3396.6</v>
      </c>
      <c r="F57" s="15">
        <v>566.1</v>
      </c>
      <c r="G57" s="15">
        <v>566.1</v>
      </c>
      <c r="H57" s="15">
        <v>566.1</v>
      </c>
      <c r="I57" s="15">
        <v>566.1</v>
      </c>
      <c r="J57" s="15">
        <v>566.1</v>
      </c>
      <c r="K57" s="15">
        <v>566.1</v>
      </c>
    </row>
    <row r="58" spans="1:11" s="11" customFormat="1" ht="22.5" x14ac:dyDescent="0.25">
      <c r="A58" s="36"/>
      <c r="B58" s="36"/>
      <c r="C58" s="37"/>
      <c r="D58" s="13" t="s">
        <v>4</v>
      </c>
      <c r="E58" s="8"/>
      <c r="F58" s="7"/>
      <c r="G58" s="8"/>
      <c r="H58" s="14"/>
      <c r="I58" s="14"/>
      <c r="J58" s="14"/>
      <c r="K58" s="14"/>
    </row>
    <row r="59" spans="1:11" s="11" customFormat="1" ht="22.5" x14ac:dyDescent="0.25">
      <c r="A59" s="36"/>
      <c r="B59" s="36"/>
      <c r="C59" s="37"/>
      <c r="D59" s="13" t="s">
        <v>3</v>
      </c>
      <c r="E59" s="7"/>
      <c r="F59" s="8"/>
      <c r="G59" s="8"/>
      <c r="H59" s="8"/>
      <c r="I59" s="8"/>
      <c r="J59" s="8"/>
      <c r="K59" s="8"/>
    </row>
    <row r="60" spans="1:11" s="11" customFormat="1" ht="45" x14ac:dyDescent="0.25">
      <c r="A60" s="36"/>
      <c r="B60" s="36"/>
      <c r="C60" s="37"/>
      <c r="D60" s="13" t="s">
        <v>2</v>
      </c>
      <c r="E60" s="7"/>
      <c r="F60" s="8"/>
      <c r="G60" s="8"/>
      <c r="H60" s="8"/>
      <c r="I60" s="8"/>
      <c r="J60" s="8"/>
      <c r="K60" s="8"/>
    </row>
    <row r="61" spans="1:11" s="11" customFormat="1" ht="22.5" x14ac:dyDescent="0.25">
      <c r="A61" s="36"/>
      <c r="B61" s="36"/>
      <c r="C61" s="37"/>
      <c r="D61" s="13" t="s">
        <v>35</v>
      </c>
      <c r="E61" s="7"/>
      <c r="F61" s="8"/>
      <c r="G61" s="8"/>
      <c r="H61" s="8"/>
      <c r="I61" s="8"/>
      <c r="J61" s="8"/>
      <c r="K61" s="8"/>
    </row>
    <row r="62" spans="1:11" s="11" customFormat="1" ht="22.5" x14ac:dyDescent="0.25">
      <c r="A62" s="36"/>
      <c r="B62" s="36"/>
      <c r="C62" s="37"/>
      <c r="D62" s="12" t="s">
        <v>1</v>
      </c>
      <c r="E62" s="7"/>
      <c r="F62" s="8"/>
      <c r="G62" s="8"/>
      <c r="H62" s="8"/>
      <c r="I62" s="8"/>
      <c r="J62" s="8"/>
      <c r="K62" s="8"/>
    </row>
    <row r="63" spans="1:11" s="11" customFormat="1" x14ac:dyDescent="0.25">
      <c r="A63" s="36"/>
      <c r="B63" s="36"/>
      <c r="C63" s="37"/>
      <c r="D63" s="12" t="s">
        <v>0</v>
      </c>
      <c r="E63" s="7">
        <f>F63+G63+H63+I63+J63+K63</f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</row>
    <row r="64" spans="1:11" s="11" customFormat="1" x14ac:dyDescent="0.25"/>
  </sheetData>
  <mergeCells count="27">
    <mergeCell ref="H4:K4"/>
    <mergeCell ref="I7:K7"/>
    <mergeCell ref="E1:K1"/>
    <mergeCell ref="E2:K2"/>
    <mergeCell ref="E3:K3"/>
    <mergeCell ref="G5:K5"/>
    <mergeCell ref="G6:K6"/>
    <mergeCell ref="A54:A63"/>
    <mergeCell ref="B54:B63"/>
    <mergeCell ref="C54:C63"/>
    <mergeCell ref="E11:K11"/>
    <mergeCell ref="A34:A43"/>
    <mergeCell ref="B34:B43"/>
    <mergeCell ref="C34:C43"/>
    <mergeCell ref="C24:C33"/>
    <mergeCell ref="A11:B11"/>
    <mergeCell ref="C11:C13"/>
    <mergeCell ref="D11:D13"/>
    <mergeCell ref="A9:K9"/>
    <mergeCell ref="A44:A53"/>
    <mergeCell ref="B44:B53"/>
    <mergeCell ref="C44:C53"/>
    <mergeCell ref="A14:A23"/>
    <mergeCell ref="B14:B23"/>
    <mergeCell ref="C14:C23"/>
    <mergeCell ref="A24:A33"/>
    <mergeCell ref="B24:B33"/>
  </mergeCells>
  <pageMargins left="0.78740157480314965" right="0.39370078740157483" top="1.1811023622047245" bottom="0.3937007874015748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форма6</vt:lpstr>
      <vt:lpstr>форма6!Заголовки_для_печати</vt:lpstr>
      <vt:lpstr>форма6!Область_печати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upr4</cp:lastModifiedBy>
  <cp:lastPrinted>2023-07-11T06:40:11Z</cp:lastPrinted>
  <dcterms:created xsi:type="dcterms:W3CDTF">2016-10-31T02:25:35Z</dcterms:created>
  <dcterms:modified xsi:type="dcterms:W3CDTF">2023-08-15T01:42:34Z</dcterms:modified>
</cp:coreProperties>
</file>