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4CDE9129-B56E-4766-B31B-4DDBBFD62C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5" sheetId="1" r:id="rId1"/>
    <sheet name="Лист3" sheetId="3" r:id="rId2"/>
  </sheets>
  <definedNames>
    <definedName name="_xlnm.Print_Titles" localSheetId="0">форма5!$7:$8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G9" i="1"/>
  <c r="J30" i="1"/>
  <c r="I30" i="1"/>
  <c r="G30" i="1"/>
  <c r="J35" i="1"/>
  <c r="J33" i="1"/>
  <c r="J31" i="1"/>
  <c r="J27" i="1"/>
  <c r="I27" i="1"/>
  <c r="H27" i="1"/>
  <c r="G27" i="1"/>
  <c r="J29" i="1"/>
  <c r="J28" i="1"/>
  <c r="J21" i="1" l="1"/>
  <c r="I25" i="1"/>
  <c r="H25" i="1"/>
  <c r="I21" i="1"/>
  <c r="H21" i="1"/>
  <c r="G21" i="1"/>
  <c r="G18" i="1" s="1"/>
  <c r="H18" i="1"/>
  <c r="J24" i="1"/>
  <c r="J22" i="1"/>
  <c r="J10" i="1"/>
  <c r="I10" i="1"/>
  <c r="H10" i="1"/>
  <c r="G10" i="1"/>
  <c r="J17" i="1"/>
  <c r="J16" i="1"/>
  <c r="J15" i="1"/>
  <c r="K12" i="1"/>
  <c r="J12" i="1"/>
  <c r="K11" i="1"/>
  <c r="J11" i="1"/>
  <c r="H30" i="1" l="1"/>
  <c r="G26" i="1" l="1"/>
  <c r="G25" i="1" s="1"/>
  <c r="G23" i="1"/>
  <c r="G20" i="1"/>
  <c r="G14" i="1"/>
  <c r="I19" i="1" l="1"/>
  <c r="I18" i="1" s="1"/>
  <c r="J19" i="1"/>
  <c r="K19" i="1"/>
  <c r="H19" i="1"/>
  <c r="J18" i="1"/>
  <c r="K18" i="1" l="1"/>
  <c r="G19" i="1"/>
</calcChain>
</file>

<file path=xl/sharedStrings.xml><?xml version="1.0" encoding="utf-8"?>
<sst xmlns="http://schemas.openxmlformats.org/spreadsheetml/2006/main" count="150" uniqueCount="59">
  <si>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</si>
  <si>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</si>
  <si>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</si>
  <si>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</si>
  <si>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</si>
  <si>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</si>
  <si>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</si>
  <si>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Всего</t>
  </si>
  <si>
    <t>05</t>
  </si>
  <si>
    <t>Управление экономического развития и социальной политики (Администрация МО «Катангский район»)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</si>
  <si>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</si>
  <si>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</si>
  <si>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</si>
  <si>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001</t>
  </si>
  <si>
    <t>002</t>
  </si>
  <si>
    <t>003</t>
  </si>
  <si>
    <t>03</t>
  </si>
  <si>
    <t>Наименование мероприятия: Развитие инфраструктуры туризма в Катангском районе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</si>
  <si>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</si>
  <si>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</si>
  <si>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ОУМИ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</si>
  <si>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</si>
  <si>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</si>
  <si>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Создание благоприятных условий для привличения и закрепления в районе профессиональных кадров</t>
  </si>
  <si>
    <t>Наименование основного мероприятия: Мероприятия по противодействию коррупции</t>
  </si>
  <si>
    <t xml:space="preserve">Наименование основного мероприятия: Освещение в средствах массовой информации деятельности муниципального образования «Катангский район» 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</si>
  <si>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</si>
  <si>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</si>
  <si>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</si>
  <si>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 xml:space="preserve">Наименование мероприятия: </t>
    </r>
    <r>
      <rPr>
        <sz val="11"/>
        <color theme="1"/>
        <rFont val="Times New Roman"/>
        <family val="1"/>
        <charset val="204"/>
      </rPr>
      <t>Поддержка начинающих – гранты начинающим малым предприятиям на создание собственного дела в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</si>
  <si>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</si>
  <si>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</si>
  <si>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</si>
  <si>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</si>
  <si>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</si>
  <si>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>Наименование мероприятия: Создание условий, направленных на развитие современных форматов торговли, в том числе в отдаленных или труднодоступных населенных пунктах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</si>
  <si>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2019-2024 г.г.» </t>
    </r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</si>
  <si>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</si>
  <si>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</si>
  <si>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</si>
  <si>
    <t>Наименование основного мерорприятия: Создание условий для предоставления транспортных услуг населению муниципального образования</t>
  </si>
  <si>
    <t>Наименование основного мероприятия: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</si>
  <si>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Наименование мероприятия: Обеспечение сбалансированного развития и размещения инфраструктуры объектов розничной торговли</t>
  </si>
  <si>
    <t>6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</si>
  <si>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 муниципальных образований</t>
  </si>
  <si>
    <t>Администрация МО «Катангский район»</t>
  </si>
  <si>
    <t>07</t>
  </si>
  <si>
    <t xml:space="preserve">Наименование основного мероприятия: Расчистка автозимника  в соответствии с условиями заключенных муниципальных контрактов </t>
  </si>
  <si>
    <t>Отдел экономического развития муниципального образования "Катангский район"</t>
  </si>
  <si>
    <t>по состоянию на 01.01.2022 года</t>
  </si>
  <si>
    <t>Расходы бюджета МО "Катангский район", тыс.руб.</t>
  </si>
  <si>
    <t>план на отчетный год</t>
  </si>
  <si>
    <t>план на отчетный период</t>
  </si>
  <si>
    <t>кассовое исполнение на конец отчетного периода</t>
  </si>
  <si>
    <t>Кассовые расходы, %</t>
  </si>
  <si>
    <t>к плану на отчетный год</t>
  </si>
  <si>
    <t>к плану на отчетный период</t>
  </si>
  <si>
    <r>
      <rPr>
        <b/>
        <sz val="11"/>
        <color theme="1"/>
        <rFont val="Times New Roman"/>
        <family val="1"/>
        <charset val="204"/>
      </rPr>
      <t xml:space="preserve">Форма 4. </t>
    </r>
    <r>
      <rPr>
        <sz val="11"/>
        <color theme="1"/>
        <rFont val="Times New Roman"/>
        <family val="1"/>
        <charset val="204"/>
      </rPr>
      <t>Отчет об использовании ассигнований бюджета МО "Катангский район" на реализацию муниципальной программы</t>
    </r>
  </si>
  <si>
    <t>отдел управления муниципальным имуществом Администрации МО "Катангский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</si>
</sst>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0"/>
    <numFmt numFmtId="167" formatCode="#,##0.000_ ;[Red]\-#,##0.0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5" fontId="0" fillId="0" borderId="0" xfId="0" applyNumberFormat="1"/>
    <xf numFmtId="2" fontId="6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2" fontId="4" fillId="0" borderId="2" xfId="1" applyNumberFormat="1" applyFont="1" applyFill="1" applyBorder="1" applyAlignment="1">
      <alignment vertical="center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0" fillId="0" borderId="0" xfId="0" applyFill="1"/>
    <xf numFmtId="2" fontId="9" fillId="0" borderId="2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7" fontId="4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2" fillId="0" borderId="2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view="pageBreakPreview" topLeftCell="A22" zoomScaleNormal="100" zoomScaleSheetLayoutView="100" workbookViewId="0">
      <selection activeCell="M35" sqref="M35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39.42578125" customWidth="1"/>
    <col min="6" max="6" width="39.85546875" customWidth="1"/>
    <col min="7" max="8" width="13" customWidth="1"/>
    <col min="9" max="9" width="17.5703125" style="45" customWidth="1"/>
    <col min="10" max="11" width="11" style="45" bestFit="1" customWidth="1"/>
    <col min="12" max="12" width="20.28515625" customWidth="1"/>
  </cols>
  <sheetData>
    <row r="1" spans="1:12" ht="15.75" customHeight="1" x14ac:dyDescent="0.25">
      <c r="A1" s="12"/>
      <c r="B1" s="13"/>
      <c r="C1" s="13"/>
      <c r="D1" s="13"/>
      <c r="E1" s="13"/>
      <c r="F1" s="13"/>
      <c r="G1" s="13"/>
      <c r="H1" s="14"/>
      <c r="I1" s="54"/>
      <c r="J1" s="54"/>
      <c r="K1" s="54"/>
    </row>
    <row r="2" spans="1:12" ht="15.75" customHeight="1" x14ac:dyDescent="0.25">
      <c r="A2" s="12"/>
      <c r="B2" s="55" t="s">
        <v>48</v>
      </c>
      <c r="C2" s="55"/>
      <c r="D2" s="55"/>
      <c r="E2" s="55"/>
      <c r="F2" s="55"/>
      <c r="G2" s="55"/>
      <c r="H2" s="55"/>
      <c r="I2" s="55"/>
      <c r="J2" s="55"/>
      <c r="K2" s="55"/>
    </row>
    <row r="3" spans="1:12" ht="15.75" customHeight="1" x14ac:dyDescent="0.25">
      <c r="A3" s="12"/>
      <c r="B3" s="56" t="s">
        <v>57</v>
      </c>
      <c r="C3" s="56"/>
      <c r="D3" s="56"/>
      <c r="E3" s="56"/>
      <c r="F3" s="56"/>
      <c r="G3" s="56"/>
      <c r="H3" s="56"/>
      <c r="I3" s="56"/>
      <c r="J3" s="56"/>
      <c r="K3" s="56"/>
    </row>
    <row r="4" spans="1:12" ht="15.75" x14ac:dyDescent="0.25">
      <c r="A4" s="12"/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</row>
    <row r="5" spans="1:12" ht="15.7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2" ht="15.7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ht="43.5" customHeight="1" x14ac:dyDescent="0.25">
      <c r="A7" s="53" t="s">
        <v>0</v>
      </c>
      <c r="B7" s="53"/>
      <c r="C7" s="53"/>
      <c r="D7" s="53"/>
      <c r="E7" s="53" t="s">
        <v>1</v>
      </c>
      <c r="F7" s="52" t="s">
        <v>2</v>
      </c>
      <c r="G7" s="57" t="s">
        <v>50</v>
      </c>
      <c r="H7" s="57"/>
      <c r="I7" s="58"/>
      <c r="J7" s="59" t="s">
        <v>54</v>
      </c>
      <c r="K7" s="59"/>
    </row>
    <row r="8" spans="1:12" ht="63" x14ac:dyDescent="0.25">
      <c r="A8" s="15" t="s">
        <v>3</v>
      </c>
      <c r="B8" s="15" t="s">
        <v>4</v>
      </c>
      <c r="C8" s="15" t="s">
        <v>5</v>
      </c>
      <c r="D8" s="15" t="s">
        <v>6</v>
      </c>
      <c r="E8" s="53"/>
      <c r="F8" s="53"/>
      <c r="G8" s="50" t="s">
        <v>51</v>
      </c>
      <c r="H8" s="50" t="s">
        <v>52</v>
      </c>
      <c r="I8" s="50" t="s">
        <v>53</v>
      </c>
      <c r="J8" s="50" t="s">
        <v>55</v>
      </c>
      <c r="K8" s="50" t="s">
        <v>56</v>
      </c>
    </row>
    <row r="9" spans="1:12" ht="64.5" customHeight="1" x14ac:dyDescent="0.25">
      <c r="A9" s="16" t="s">
        <v>8</v>
      </c>
      <c r="B9" s="16">
        <v>0</v>
      </c>
      <c r="C9" s="17"/>
      <c r="D9" s="17"/>
      <c r="E9" s="18" t="s">
        <v>36</v>
      </c>
      <c r="F9" s="19" t="s">
        <v>7</v>
      </c>
      <c r="G9" s="10">
        <f>G10+G18++G27++G30</f>
        <v>176126.9</v>
      </c>
      <c r="H9" s="10">
        <v>176141.9</v>
      </c>
      <c r="I9" s="10">
        <f>I10+I18+I27+I30</f>
        <v>196319.8</v>
      </c>
      <c r="J9" s="10">
        <f>I9*100/G9</f>
        <v>111.46497213088972</v>
      </c>
      <c r="K9" s="10">
        <v>111.46</v>
      </c>
      <c r="L9" s="9"/>
    </row>
    <row r="10" spans="1:12" ht="72" customHeight="1" x14ac:dyDescent="0.25">
      <c r="A10" s="16" t="s">
        <v>8</v>
      </c>
      <c r="B10" s="16" t="s">
        <v>12</v>
      </c>
      <c r="C10" s="17"/>
      <c r="D10" s="17"/>
      <c r="E10" s="18" t="s">
        <v>37</v>
      </c>
      <c r="F10" s="19" t="s">
        <v>7</v>
      </c>
      <c r="G10" s="10">
        <f>G11++G12++G13++G14++G15++G16+G17</f>
        <v>132891.79999999999</v>
      </c>
      <c r="H10" s="10">
        <f>H11+H12++H13++H14+H15+H16++H17</f>
        <v>132891.79999999999</v>
      </c>
      <c r="I10" s="10">
        <f>I11+I12+I13++I14++I15+I16+I17</f>
        <v>145808.09999999998</v>
      </c>
      <c r="J10" s="10">
        <f>I10*100/G10</f>
        <v>109.71941082896009</v>
      </c>
      <c r="K10" s="10">
        <v>109.72</v>
      </c>
      <c r="L10" s="2"/>
    </row>
    <row r="11" spans="1:12" ht="45" x14ac:dyDescent="0.25">
      <c r="A11" s="16" t="s">
        <v>8</v>
      </c>
      <c r="B11" s="16" t="s">
        <v>12</v>
      </c>
      <c r="C11" s="17" t="s">
        <v>12</v>
      </c>
      <c r="D11" s="17"/>
      <c r="E11" s="20" t="s">
        <v>22</v>
      </c>
      <c r="F11" s="21" t="s">
        <v>9</v>
      </c>
      <c r="G11" s="11">
        <v>3073.5</v>
      </c>
      <c r="H11" s="11">
        <v>3073.5</v>
      </c>
      <c r="I11" s="11">
        <v>2942.5</v>
      </c>
      <c r="J11" s="11">
        <f>I11*100/G11</f>
        <v>95.737758256059863</v>
      </c>
      <c r="K11" s="11">
        <f>J11</f>
        <v>95.737758256059863</v>
      </c>
      <c r="L11" s="2"/>
    </row>
    <row r="12" spans="1:12" ht="60" x14ac:dyDescent="0.25">
      <c r="A12" s="16" t="s">
        <v>8</v>
      </c>
      <c r="B12" s="16" t="s">
        <v>12</v>
      </c>
      <c r="C12" s="17" t="s">
        <v>11</v>
      </c>
      <c r="D12" s="17"/>
      <c r="E12" s="20" t="s">
        <v>23</v>
      </c>
      <c r="F12" s="21" t="s">
        <v>9</v>
      </c>
      <c r="G12" s="11">
        <v>120</v>
      </c>
      <c r="H12" s="11">
        <v>120</v>
      </c>
      <c r="I12" s="11">
        <v>152.4</v>
      </c>
      <c r="J12" s="11">
        <f>I12*100/G12</f>
        <v>127</v>
      </c>
      <c r="K12" s="11">
        <f>J12</f>
        <v>127</v>
      </c>
      <c r="L12" s="2"/>
    </row>
    <row r="13" spans="1:12" ht="45" x14ac:dyDescent="0.25">
      <c r="A13" s="16" t="s">
        <v>8</v>
      </c>
      <c r="B13" s="16" t="s">
        <v>12</v>
      </c>
      <c r="C13" s="17" t="s">
        <v>16</v>
      </c>
      <c r="D13" s="17"/>
      <c r="E13" s="20" t="s">
        <v>24</v>
      </c>
      <c r="F13" s="21" t="s">
        <v>9</v>
      </c>
      <c r="G13" s="11">
        <v>14.6</v>
      </c>
      <c r="H13" s="11">
        <v>14.6</v>
      </c>
      <c r="I13" s="48">
        <v>0</v>
      </c>
      <c r="J13" s="48">
        <v>0</v>
      </c>
      <c r="K13" s="48">
        <v>0</v>
      </c>
      <c r="L13" s="2"/>
    </row>
    <row r="14" spans="1:12" ht="75" x14ac:dyDescent="0.25">
      <c r="A14" s="16" t="s">
        <v>8</v>
      </c>
      <c r="B14" s="16" t="s">
        <v>12</v>
      </c>
      <c r="C14" s="17" t="s">
        <v>19</v>
      </c>
      <c r="D14" s="17"/>
      <c r="E14" s="20" t="s">
        <v>25</v>
      </c>
      <c r="F14" s="21" t="s">
        <v>9</v>
      </c>
      <c r="G14" s="11">
        <f>SUM(H14:K14)</f>
        <v>0</v>
      </c>
      <c r="H14" s="11">
        <v>0</v>
      </c>
      <c r="I14" s="11">
        <v>0</v>
      </c>
      <c r="J14" s="11">
        <v>0</v>
      </c>
      <c r="K14" s="11">
        <v>0</v>
      </c>
      <c r="L14" s="2"/>
    </row>
    <row r="15" spans="1:12" ht="45" x14ac:dyDescent="0.25">
      <c r="A15" s="16" t="s">
        <v>8</v>
      </c>
      <c r="B15" s="16" t="s">
        <v>12</v>
      </c>
      <c r="C15" s="17" t="s">
        <v>8</v>
      </c>
      <c r="D15" s="17"/>
      <c r="E15" s="20" t="s">
        <v>26</v>
      </c>
      <c r="F15" s="21" t="s">
        <v>9</v>
      </c>
      <c r="G15" s="11">
        <v>103845.9</v>
      </c>
      <c r="H15" s="11">
        <v>103845.9</v>
      </c>
      <c r="I15" s="11">
        <v>116876.7</v>
      </c>
      <c r="J15" s="11">
        <f>I15*100/G15</f>
        <v>112.54820845117622</v>
      </c>
      <c r="K15" s="11">
        <v>112.55</v>
      </c>
      <c r="L15" s="2"/>
    </row>
    <row r="16" spans="1:12" ht="96" customHeight="1" x14ac:dyDescent="0.25">
      <c r="A16" s="16" t="s">
        <v>8</v>
      </c>
      <c r="B16" s="16" t="s">
        <v>12</v>
      </c>
      <c r="C16" s="17" t="s">
        <v>8</v>
      </c>
      <c r="D16" s="17" t="s">
        <v>43</v>
      </c>
      <c r="E16" s="20" t="s">
        <v>44</v>
      </c>
      <c r="F16" s="20" t="s">
        <v>45</v>
      </c>
      <c r="G16" s="11">
        <v>25190.400000000001</v>
      </c>
      <c r="H16" s="11">
        <v>25190.400000000001</v>
      </c>
      <c r="I16" s="11">
        <v>25189.1</v>
      </c>
      <c r="J16" s="11">
        <f>I16*100/G16</f>
        <v>99.994839303861781</v>
      </c>
      <c r="K16" s="11">
        <v>99.99</v>
      </c>
      <c r="L16" s="2"/>
    </row>
    <row r="17" spans="1:12" ht="105" x14ac:dyDescent="0.25">
      <c r="A17" s="16" t="s">
        <v>8</v>
      </c>
      <c r="B17" s="16" t="s">
        <v>12</v>
      </c>
      <c r="C17" s="17" t="s">
        <v>46</v>
      </c>
      <c r="D17" s="17"/>
      <c r="E17" s="20" t="s">
        <v>41</v>
      </c>
      <c r="F17" s="21" t="s">
        <v>9</v>
      </c>
      <c r="G17" s="11">
        <v>647.4</v>
      </c>
      <c r="H17" s="11">
        <v>647.4</v>
      </c>
      <c r="I17" s="48">
        <v>647.4</v>
      </c>
      <c r="J17" s="48">
        <f>I17*100/G17</f>
        <v>100</v>
      </c>
      <c r="K17" s="48">
        <v>100</v>
      </c>
      <c r="L17" s="2"/>
    </row>
    <row r="18" spans="1:12" ht="44.25" x14ac:dyDescent="0.25">
      <c r="A18" s="16" t="s">
        <v>8</v>
      </c>
      <c r="B18" s="16" t="s">
        <v>11</v>
      </c>
      <c r="C18" s="17"/>
      <c r="D18" s="17"/>
      <c r="E18" s="22" t="s">
        <v>27</v>
      </c>
      <c r="F18" s="23" t="s">
        <v>7</v>
      </c>
      <c r="G18" s="10">
        <f>G19+G21</f>
        <v>18863.5</v>
      </c>
      <c r="H18" s="10">
        <f>H19+H21</f>
        <v>18863.5</v>
      </c>
      <c r="I18" s="10">
        <f t="shared" ref="I18:K18" si="0">I19+I20+I21+I25</f>
        <v>18863.5</v>
      </c>
      <c r="J18" s="10">
        <f>J21</f>
        <v>100</v>
      </c>
      <c r="K18" s="10">
        <f t="shared" si="0"/>
        <v>100</v>
      </c>
      <c r="L18" s="3"/>
    </row>
    <row r="19" spans="1:12" ht="75" x14ac:dyDescent="0.25">
      <c r="A19" s="16" t="s">
        <v>8</v>
      </c>
      <c r="B19" s="16" t="s">
        <v>11</v>
      </c>
      <c r="C19" s="17" t="s">
        <v>12</v>
      </c>
      <c r="D19" s="17"/>
      <c r="E19" s="24" t="s">
        <v>28</v>
      </c>
      <c r="F19" s="21" t="s">
        <v>9</v>
      </c>
      <c r="G19" s="25">
        <f>SUM(H19:K19)</f>
        <v>0</v>
      </c>
      <c r="H19" s="25">
        <f>H20</f>
        <v>0</v>
      </c>
      <c r="I19" s="25">
        <f t="shared" ref="I19:K19" si="1">I20</f>
        <v>0</v>
      </c>
      <c r="J19" s="25">
        <f t="shared" si="1"/>
        <v>0</v>
      </c>
      <c r="K19" s="25">
        <f t="shared" si="1"/>
        <v>0</v>
      </c>
      <c r="L19" s="4"/>
    </row>
    <row r="20" spans="1:12" ht="60" x14ac:dyDescent="0.25">
      <c r="A20" s="26" t="s">
        <v>8</v>
      </c>
      <c r="B20" s="16" t="s">
        <v>11</v>
      </c>
      <c r="C20" s="16" t="s">
        <v>12</v>
      </c>
      <c r="D20" s="16" t="s">
        <v>13</v>
      </c>
      <c r="E20" s="24" t="s">
        <v>29</v>
      </c>
      <c r="F20" s="21" t="s">
        <v>9</v>
      </c>
      <c r="G20" s="25">
        <f>SUM(H20:K20)</f>
        <v>0</v>
      </c>
      <c r="H20" s="25">
        <v>0</v>
      </c>
      <c r="I20" s="25">
        <v>0</v>
      </c>
      <c r="J20" s="25">
        <v>0</v>
      </c>
      <c r="K20" s="25">
        <v>0</v>
      </c>
      <c r="L20" s="8"/>
    </row>
    <row r="21" spans="1:12" ht="60" x14ac:dyDescent="0.25">
      <c r="A21" s="27" t="s">
        <v>8</v>
      </c>
      <c r="B21" s="27" t="s">
        <v>11</v>
      </c>
      <c r="C21" s="27" t="s">
        <v>11</v>
      </c>
      <c r="D21" s="27"/>
      <c r="E21" s="28" t="s">
        <v>30</v>
      </c>
      <c r="F21" s="21" t="s">
        <v>9</v>
      </c>
      <c r="G21" s="25">
        <f>G22+G23+G24</f>
        <v>18863.5</v>
      </c>
      <c r="H21" s="25">
        <f>H22+H23+H24</f>
        <v>18863.5</v>
      </c>
      <c r="I21" s="25">
        <f>I22+I23+I24</f>
        <v>18863.5</v>
      </c>
      <c r="J21" s="25">
        <f>I21*100/G21</f>
        <v>100</v>
      </c>
      <c r="K21" s="25">
        <v>100</v>
      </c>
      <c r="L21" s="5"/>
    </row>
    <row r="22" spans="1:12" ht="60" x14ac:dyDescent="0.25">
      <c r="A22" s="16" t="s">
        <v>8</v>
      </c>
      <c r="B22" s="16" t="s">
        <v>11</v>
      </c>
      <c r="C22" s="16" t="s">
        <v>11</v>
      </c>
      <c r="D22" s="16" t="s">
        <v>13</v>
      </c>
      <c r="E22" s="24" t="s">
        <v>42</v>
      </c>
      <c r="F22" s="21" t="s">
        <v>9</v>
      </c>
      <c r="G22" s="25">
        <v>17913.5</v>
      </c>
      <c r="H22" s="25">
        <v>17913.5</v>
      </c>
      <c r="I22" s="25">
        <v>17913.5</v>
      </c>
      <c r="J22" s="25">
        <f>I22*100/G22</f>
        <v>100</v>
      </c>
      <c r="K22" s="25">
        <v>100</v>
      </c>
      <c r="L22" s="3"/>
    </row>
    <row r="23" spans="1:12" s="1" customFormat="1" ht="75" x14ac:dyDescent="0.25">
      <c r="A23" s="27" t="s">
        <v>8</v>
      </c>
      <c r="B23" s="27" t="s">
        <v>11</v>
      </c>
      <c r="C23" s="27" t="s">
        <v>11</v>
      </c>
      <c r="D23" s="27" t="s">
        <v>14</v>
      </c>
      <c r="E23" s="24" t="s">
        <v>35</v>
      </c>
      <c r="F23" s="21" t="s">
        <v>9</v>
      </c>
      <c r="G23" s="29">
        <f>SUM(H23:K23)</f>
        <v>0</v>
      </c>
      <c r="H23" s="29">
        <v>0</v>
      </c>
      <c r="I23" s="25">
        <v>0</v>
      </c>
      <c r="J23" s="25">
        <v>0</v>
      </c>
      <c r="K23" s="25">
        <v>0</v>
      </c>
      <c r="L23" s="6"/>
    </row>
    <row r="24" spans="1:12" ht="45" x14ac:dyDescent="0.25">
      <c r="A24" s="27" t="s">
        <v>8</v>
      </c>
      <c r="B24" s="27" t="s">
        <v>11</v>
      </c>
      <c r="C24" s="27" t="s">
        <v>11</v>
      </c>
      <c r="D24" s="27" t="s">
        <v>15</v>
      </c>
      <c r="E24" s="24" t="s">
        <v>10</v>
      </c>
      <c r="F24" s="28" t="s">
        <v>9</v>
      </c>
      <c r="G24" s="30">
        <v>950</v>
      </c>
      <c r="H24" s="30">
        <v>950</v>
      </c>
      <c r="I24" s="46">
        <v>950</v>
      </c>
      <c r="J24" s="46">
        <f>I24*100/G24</f>
        <v>100</v>
      </c>
      <c r="K24" s="46">
        <v>100</v>
      </c>
      <c r="L24" s="6"/>
    </row>
    <row r="25" spans="1:12" ht="45" x14ac:dyDescent="0.25">
      <c r="A25" s="27" t="s">
        <v>8</v>
      </c>
      <c r="B25" s="27" t="s">
        <v>11</v>
      </c>
      <c r="C25" s="27" t="s">
        <v>16</v>
      </c>
      <c r="D25" s="27"/>
      <c r="E25" s="24" t="s">
        <v>31</v>
      </c>
      <c r="F25" s="28" t="s">
        <v>9</v>
      </c>
      <c r="G25" s="29">
        <f>G26</f>
        <v>0</v>
      </c>
      <c r="H25" s="29">
        <f>H26</f>
        <v>0</v>
      </c>
      <c r="I25" s="25">
        <f>I26</f>
        <v>0</v>
      </c>
      <c r="J25" s="25">
        <v>0</v>
      </c>
      <c r="K25" s="25">
        <v>0</v>
      </c>
      <c r="L25" s="7"/>
    </row>
    <row r="26" spans="1:12" ht="45" x14ac:dyDescent="0.25">
      <c r="A26" s="27" t="s">
        <v>8</v>
      </c>
      <c r="B26" s="27" t="s">
        <v>11</v>
      </c>
      <c r="C26" s="27" t="s">
        <v>16</v>
      </c>
      <c r="D26" s="27" t="s">
        <v>13</v>
      </c>
      <c r="E26" s="24" t="s">
        <v>17</v>
      </c>
      <c r="F26" s="20" t="s">
        <v>9</v>
      </c>
      <c r="G26" s="29">
        <f t="shared" ref="G26" si="2">SUM(H26:K26)</f>
        <v>0</v>
      </c>
      <c r="H26" s="29">
        <v>0</v>
      </c>
      <c r="I26" s="25">
        <v>0</v>
      </c>
      <c r="J26" s="25">
        <v>0</v>
      </c>
      <c r="K26" s="25">
        <v>0</v>
      </c>
      <c r="L26" s="7"/>
    </row>
    <row r="27" spans="1:12" ht="29.25" x14ac:dyDescent="0.25">
      <c r="A27" s="27" t="s">
        <v>8</v>
      </c>
      <c r="B27" s="27" t="s">
        <v>16</v>
      </c>
      <c r="C27" s="27"/>
      <c r="D27" s="27"/>
      <c r="E27" s="28" t="s">
        <v>32</v>
      </c>
      <c r="F27" s="32" t="s">
        <v>7</v>
      </c>
      <c r="G27" s="10">
        <f>G28+G29</f>
        <v>23906.6</v>
      </c>
      <c r="H27" s="10">
        <f>H28++H29</f>
        <v>23906.6</v>
      </c>
      <c r="I27" s="10">
        <f>I28+I29</f>
        <v>28940.699999999997</v>
      </c>
      <c r="J27" s="10">
        <f>I27*100/G27</f>
        <v>121.05736491178168</v>
      </c>
      <c r="K27" s="10">
        <v>121.06</v>
      </c>
    </row>
    <row r="28" spans="1:12" ht="60" x14ac:dyDescent="0.25">
      <c r="A28" s="27" t="s">
        <v>8</v>
      </c>
      <c r="B28" s="27" t="s">
        <v>16</v>
      </c>
      <c r="C28" s="27" t="s">
        <v>12</v>
      </c>
      <c r="D28" s="27"/>
      <c r="E28" s="24" t="s">
        <v>47</v>
      </c>
      <c r="F28" s="20" t="s">
        <v>9</v>
      </c>
      <c r="G28" s="29">
        <v>21206.6</v>
      </c>
      <c r="H28" s="29">
        <v>21206.6</v>
      </c>
      <c r="I28" s="29">
        <v>27489.1</v>
      </c>
      <c r="J28" s="29">
        <f>I28*100/G28</f>
        <v>129.62521101921101</v>
      </c>
      <c r="K28" s="29">
        <v>129.63</v>
      </c>
    </row>
    <row r="29" spans="1:12" ht="60" x14ac:dyDescent="0.25">
      <c r="A29" s="27" t="s">
        <v>8</v>
      </c>
      <c r="B29" s="27" t="s">
        <v>16</v>
      </c>
      <c r="C29" s="27" t="s">
        <v>11</v>
      </c>
      <c r="D29" s="27"/>
      <c r="E29" s="24" t="s">
        <v>18</v>
      </c>
      <c r="F29" s="20" t="s">
        <v>9</v>
      </c>
      <c r="G29" s="25">
        <v>2700</v>
      </c>
      <c r="H29" s="25">
        <v>2700</v>
      </c>
      <c r="I29" s="25">
        <v>1451.6</v>
      </c>
      <c r="J29" s="25">
        <f>I29*100/G29</f>
        <v>53.762962962962966</v>
      </c>
      <c r="K29" s="25">
        <v>53.76</v>
      </c>
    </row>
    <row r="30" spans="1:12" ht="44.25" x14ac:dyDescent="0.25">
      <c r="A30" s="27" t="s">
        <v>8</v>
      </c>
      <c r="B30" s="27" t="s">
        <v>19</v>
      </c>
      <c r="C30" s="27"/>
      <c r="D30" s="27"/>
      <c r="E30" s="24" t="s">
        <v>38</v>
      </c>
      <c r="F30" s="32" t="s">
        <v>7</v>
      </c>
      <c r="G30" s="10">
        <f>G31+G33+G35+G34++G36</f>
        <v>465</v>
      </c>
      <c r="H30" s="10">
        <f>H31+H33+H34+H35+H36</f>
        <v>465</v>
      </c>
      <c r="I30" s="10">
        <f>I31+I33+I34+I35+I36</f>
        <v>2707.5</v>
      </c>
      <c r="J30" s="10">
        <f>I30*100/G30</f>
        <v>582.25806451612902</v>
      </c>
      <c r="K30" s="10">
        <v>564.05999999999995</v>
      </c>
    </row>
    <row r="31" spans="1:12" ht="75" x14ac:dyDescent="0.25">
      <c r="A31" s="27" t="s">
        <v>8</v>
      </c>
      <c r="B31" s="27" t="s">
        <v>19</v>
      </c>
      <c r="C31" s="27" t="s">
        <v>12</v>
      </c>
      <c r="D31" s="27"/>
      <c r="E31" s="33" t="s">
        <v>21</v>
      </c>
      <c r="F31" s="34" t="s">
        <v>58</v>
      </c>
      <c r="G31" s="35">
        <v>385</v>
      </c>
      <c r="H31" s="36">
        <v>385</v>
      </c>
      <c r="I31" s="35">
        <v>40</v>
      </c>
      <c r="J31" s="25">
        <f>I31*100/G31</f>
        <v>10.38961038961039</v>
      </c>
      <c r="K31" s="35">
        <v>10.39</v>
      </c>
    </row>
    <row r="32" spans="1:12" x14ac:dyDescent="0.25">
      <c r="A32" s="27"/>
      <c r="B32" s="27"/>
      <c r="C32" s="27"/>
      <c r="D32" s="27"/>
      <c r="E32" s="33"/>
      <c r="F32" s="34"/>
      <c r="G32" s="35"/>
      <c r="H32" s="36"/>
      <c r="I32" s="35"/>
      <c r="J32" s="25"/>
      <c r="K32" s="35"/>
    </row>
    <row r="33" spans="1:12" ht="75" x14ac:dyDescent="0.25">
      <c r="A33" s="27" t="s">
        <v>8</v>
      </c>
      <c r="B33" s="27" t="s">
        <v>19</v>
      </c>
      <c r="C33" s="27" t="s">
        <v>11</v>
      </c>
      <c r="D33" s="27"/>
      <c r="E33" s="33" t="s">
        <v>34</v>
      </c>
      <c r="F33" s="34" t="s">
        <v>20</v>
      </c>
      <c r="G33" s="35">
        <v>30</v>
      </c>
      <c r="H33" s="36">
        <v>30</v>
      </c>
      <c r="I33" s="35">
        <v>25</v>
      </c>
      <c r="J33" s="35">
        <f>I33*100/G33</f>
        <v>83.333333333333329</v>
      </c>
      <c r="K33" s="35">
        <v>83.33</v>
      </c>
    </row>
    <row r="34" spans="1:12" ht="105" x14ac:dyDescent="0.25">
      <c r="A34" s="27" t="s">
        <v>8</v>
      </c>
      <c r="B34" s="27" t="s">
        <v>19</v>
      </c>
      <c r="C34" s="27" t="s">
        <v>16</v>
      </c>
      <c r="D34" s="27"/>
      <c r="E34" s="33" t="s">
        <v>39</v>
      </c>
      <c r="F34" s="34" t="s">
        <v>20</v>
      </c>
      <c r="G34" s="25">
        <v>0</v>
      </c>
      <c r="H34" s="25">
        <v>0</v>
      </c>
      <c r="I34" s="25">
        <v>2439.1999999999998</v>
      </c>
      <c r="J34" s="25">
        <v>100</v>
      </c>
      <c r="K34" s="25">
        <v>100</v>
      </c>
    </row>
    <row r="35" spans="1:12" ht="60" x14ac:dyDescent="0.25">
      <c r="A35" s="37" t="s">
        <v>8</v>
      </c>
      <c r="B35" s="37" t="s">
        <v>19</v>
      </c>
      <c r="C35" s="37" t="s">
        <v>19</v>
      </c>
      <c r="D35" s="38"/>
      <c r="E35" s="39" t="s">
        <v>33</v>
      </c>
      <c r="F35" s="40" t="s">
        <v>20</v>
      </c>
      <c r="G35" s="41">
        <v>50</v>
      </c>
      <c r="H35" s="41">
        <v>50</v>
      </c>
      <c r="I35" s="47">
        <v>203.3</v>
      </c>
      <c r="J35" s="41">
        <f>I35*100/G35</f>
        <v>406.6</v>
      </c>
      <c r="K35" s="41">
        <v>312.77</v>
      </c>
    </row>
    <row r="36" spans="1:12" ht="62.25" customHeight="1" x14ac:dyDescent="0.25">
      <c r="A36" s="42">
        <v>5</v>
      </c>
      <c r="B36" s="42">
        <v>4</v>
      </c>
      <c r="C36" s="16" t="s">
        <v>8</v>
      </c>
      <c r="D36" s="43"/>
      <c r="E36" s="44" t="s">
        <v>40</v>
      </c>
      <c r="F36" s="34" t="s">
        <v>20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49"/>
    </row>
    <row r="37" spans="1:12" x14ac:dyDescent="0.25">
      <c r="A37" s="45"/>
      <c r="B37" s="45"/>
      <c r="C37" s="45"/>
      <c r="D37" s="45"/>
      <c r="E37" s="45"/>
      <c r="F37" s="45"/>
      <c r="G37" s="45"/>
      <c r="H37" s="45"/>
    </row>
    <row r="38" spans="1:12" x14ac:dyDescent="0.25">
      <c r="A38" s="45"/>
      <c r="B38" s="45"/>
      <c r="C38" s="45"/>
      <c r="D38" s="45"/>
      <c r="E38" s="45"/>
      <c r="F38" s="45"/>
      <c r="G38" s="45"/>
      <c r="H38" s="45"/>
    </row>
  </sheetData>
  <mergeCells count="10">
    <mergeCell ref="A5:K5"/>
    <mergeCell ref="F7:F8"/>
    <mergeCell ref="A7:D7"/>
    <mergeCell ref="E7:E8"/>
    <mergeCell ref="I1:K1"/>
    <mergeCell ref="B2:K2"/>
    <mergeCell ref="B3:K3"/>
    <mergeCell ref="B4:K4"/>
    <mergeCell ref="G7:I7"/>
    <mergeCell ref="J7:K7"/>
  </mergeCells>
  <printOptions horizontalCentered="1"/>
  <pageMargins left="0.23622047244094491" right="0.23622047244094491" top="0.15748031496062992" bottom="0.19685039370078741" header="0.19685039370078741" footer="0.31496062992125984"/>
  <pageSetup paperSize="9" scale="85" fitToHeight="0" orientation="landscape" verticalDpi="0" r:id="rId1"/>
  <rowBreaks count="2" manualBreakCount="2">
    <brk id="15" max="12" man="1"/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форма5</vt:lpstr>
      <vt:lpstr>Лист3</vt:lpstr>
      <vt:lpstr>форма5!Заголовки_для_печати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2022-02-03T01:51:31Z</dcterms:modified>
</cp:coreProperties>
</file>