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3EE7A395-B6B4-450E-AFE1-9D47FE9901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H27" i="1" l="1"/>
  <c r="H19" i="1" l="1"/>
  <c r="J19" i="1"/>
  <c r="H9" i="1" l="1"/>
  <c r="M50" i="1" l="1"/>
  <c r="L50" i="1"/>
  <c r="K50" i="1"/>
  <c r="J50" i="1"/>
  <c r="I50" i="1"/>
  <c r="H50" i="1"/>
  <c r="H41" i="1"/>
  <c r="M46" i="1"/>
  <c r="L46" i="1"/>
  <c r="K46" i="1"/>
  <c r="J46" i="1"/>
  <c r="I46" i="1"/>
  <c r="H46" i="1"/>
  <c r="M32" i="1"/>
  <c r="L32" i="1"/>
  <c r="K32" i="1"/>
  <c r="J32" i="1"/>
  <c r="I32" i="1"/>
  <c r="H32" i="1"/>
  <c r="M27" i="1"/>
  <c r="L27" i="1"/>
  <c r="K27" i="1"/>
  <c r="J27" i="1"/>
  <c r="I27" i="1"/>
  <c r="M19" i="1"/>
  <c r="L19" i="1"/>
  <c r="K19" i="1"/>
  <c r="H14" i="1"/>
  <c r="H39" i="1" l="1"/>
  <c r="H13" i="1"/>
  <c r="M14" i="1"/>
  <c r="M13" i="1" s="1"/>
  <c r="L14" i="1"/>
  <c r="L13" i="1" s="1"/>
  <c r="K14" i="1"/>
  <c r="K13" i="1" s="1"/>
  <c r="J14" i="1"/>
  <c r="J13" i="1" s="1"/>
  <c r="I14" i="1"/>
  <c r="I13" i="1" s="1"/>
  <c r="I41" i="1"/>
  <c r="I39" i="1" s="1"/>
  <c r="I35" i="1"/>
  <c r="H35" i="1"/>
  <c r="I11" i="1"/>
  <c r="H11" i="1"/>
  <c r="H8" i="1" s="1"/>
  <c r="I9" i="1"/>
  <c r="I8" i="1" l="1"/>
  <c r="H7" i="1"/>
  <c r="I7" i="1"/>
  <c r="M11" i="1"/>
  <c r="L11" i="1"/>
  <c r="K11" i="1"/>
  <c r="J11" i="1"/>
  <c r="M41" i="1" l="1"/>
  <c r="M39" i="1" s="1"/>
  <c r="L41" i="1"/>
  <c r="L39" i="1" s="1"/>
  <c r="K41" i="1"/>
  <c r="K39" i="1" s="1"/>
  <c r="J41" i="1"/>
  <c r="J39" i="1" s="1"/>
  <c r="M35" i="1"/>
  <c r="L35" i="1"/>
  <c r="K35" i="1"/>
  <c r="J35" i="1"/>
  <c r="M9" i="1"/>
  <c r="M8" i="1" s="1"/>
  <c r="L9" i="1"/>
  <c r="K9" i="1"/>
  <c r="K8" i="1" s="1"/>
  <c r="J9" i="1"/>
  <c r="J8" i="1" s="1"/>
  <c r="M7" i="1" l="1"/>
  <c r="K7" i="1"/>
  <c r="J7" i="1"/>
  <c r="L8" i="1"/>
  <c r="L7" i="1" l="1"/>
</calcChain>
</file>

<file path=xl/sharedStrings.xml><?xml version="1.0" encoding="utf-8"?>
<sst xmlns="http://schemas.openxmlformats.org/spreadsheetml/2006/main" count="210" uniqueCount="83">
  <si>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</si>
  <si>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</si>
  <si>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</si>
  <si>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</si>
  <si>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</si>
  <si>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</si>
  <si>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</si>
  <si>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</si>
  <si>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Всего</t>
  </si>
  <si>
    <t>Дошкольное  образование</t>
  </si>
  <si>
    <t>МОО</t>
  </si>
  <si>
    <t>Сохранение и укрепление здоровья учащихся, создание условия для формирования ЗОЖ</t>
  </si>
  <si>
    <t>Расходы бюджета муниципального образования, тыс.рублей</t>
  </si>
  <si>
    <t>1</t>
  </si>
  <si>
    <t>2</t>
  </si>
  <si>
    <t>Общее  образование</t>
  </si>
  <si>
    <t>Витаминизация</t>
  </si>
  <si>
    <t>Проведение военных сборов для десятиклассников</t>
  </si>
  <si>
    <t>Дополнительное образование</t>
  </si>
  <si>
    <t>Обеспечение реализации муниципальной программы</t>
  </si>
  <si>
    <t>Совершенствование учительского корпуса</t>
  </si>
  <si>
    <t>Муниципальные конкурсы пеаагогического мастерства: «Учитель года», «Воспитатель года»</t>
  </si>
  <si>
    <t>Конкурсный отбор педагогических работников на Грант мэра МО «Катангский район»</t>
  </si>
  <si>
    <t>Районное совещание педагогов</t>
  </si>
  <si>
    <t>Совершенствование  системы работы  с талантливыми детьми</t>
  </si>
  <si>
    <t>Премия мэра</t>
  </si>
  <si>
    <t>Участие обучающихся в региональном этапе Всероссийской олимпиады школьников</t>
  </si>
  <si>
    <t>Проведение районного конкурса «Ученик года»</t>
  </si>
  <si>
    <t>Проведение ГИА</t>
  </si>
  <si>
    <t>Обеспечение учебниками, учебными пособиями и средствами обучения и воспитания ОУ</t>
  </si>
  <si>
    <t>Организация доставки учебной литературы</t>
  </si>
  <si>
    <t>МОО, СОШ, НШДС, ДО</t>
  </si>
  <si>
    <t>Дипломы и призы для проведения тематических конкурсов</t>
  </si>
  <si>
    <t>МОО, СОШ, НШДС</t>
  </si>
  <si>
    <t>01</t>
  </si>
  <si>
    <t>02</t>
  </si>
  <si>
    <t>03</t>
  </si>
  <si>
    <t>04</t>
  </si>
  <si>
    <t>05</t>
  </si>
  <si>
    <t>06</t>
  </si>
  <si>
    <t xml:space="preserve"> "Развитие образования в муниципальном образовании</t>
  </si>
  <si>
    <t>Развитие образования в муниципальном образовании "Катангский район"</t>
  </si>
  <si>
    <t>Финансовое обеспечение реализации основных программ дошкольного образования в соответствии с ФГОС</t>
  </si>
  <si>
    <t>Организация предоставления общедоступного и бесплатного дошкольного образования</t>
  </si>
  <si>
    <t>МОО, ДОУ, НШДС</t>
  </si>
  <si>
    <t xml:space="preserve">Организация предоставления общедоступного и бесплатного начального общего, основного общего, среднего общего образования </t>
  </si>
  <si>
    <t>Организация предоставления дополнительного образования</t>
  </si>
  <si>
    <t>Организация отдыха и оздоровление детей в каникулярный период</t>
  </si>
  <si>
    <t>Обеспечение деятельности муниципального отдела образования</t>
  </si>
  <si>
    <t>МОО, СОШ</t>
  </si>
  <si>
    <t>Приложение № 4 к муниципальной программе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</si>
  <si>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</si>
  <si>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 xml:space="preserve">Организация предоставления общедоступного и бесплатного дошкольного образования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</si>
  <si>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</si>
  <si>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отдельных областных государственных полномочий по предоставлению мер социальной поддержки многодетным и малоимущим семьям</t>
  </si>
  <si>
    <t>Организация бесплатного горячего питания обучающихся, получающих начальное общее образование</t>
  </si>
  <si>
    <t>Обеспечение функционирования системы персонифицированного финансирования дополнительного образования</t>
  </si>
  <si>
    <t>07</t>
  </si>
  <si>
    <t>Формирование у подрастающего поколения уважительного отношения ко всем национальностям, этноса и религиям</t>
  </si>
  <si>
    <t>08</t>
  </si>
  <si>
    <t>Организация бесплатного двухразового питания обучающихся с ограниченными возможностями здоровья в муниципальных общеобразовательных организациях</t>
  </si>
  <si>
    <t>09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</si>
  <si>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</si>
  <si>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"Катангский район" на 2023-2028 годы" </t>
  </si>
  <si>
    <t>Ресурсное обеспечение реализации муниципальной программы "Развитие образования в муниципальном образовании "Катангский район" на 2023-2028 годы"</t>
  </si>
  <si>
    <t xml:space="preserve">Обеспечение ежемесячным денежным вознаграждением за классное руководство педагогическим работникам муниципальных общеобразовательных организаций </t>
  </si>
  <si>
    <t>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2023 - 2025 гг."</t>
  </si>
  <si>
    <t>Обеспечение бесплатным питьевым молоком обучающихся 1-4 классов</t>
  </si>
  <si>
    <t>10</t>
  </si>
  <si>
    <t>11</t>
  </si>
  <si>
    <t>Осуществление областных государственных полномочий по обеспечению бесплатным двухразовым питание детей-инвалидов</t>
  </si>
  <si>
    <t>12</t>
  </si>
  <si>
    <t>Приобретение учебников для 5-9 классов,  художественной, научно-популярной и справочной литературы в соответствии с ФГОС ООО</t>
  </si>
  <si>
    <t>13</t>
  </si>
  <si>
    <t>14</t>
  </si>
  <si>
    <t xml:space="preserve">Организация отдыха и оздоровление детей  </t>
  </si>
  <si>
    <t>Подготовка и провдение оздоровительного сезона</t>
  </si>
  <si>
    <t>Организация питания в ЛДП</t>
  </si>
  <si>
    <t>МОО,СОШ</t>
  </si>
  <si>
    <t>Обучение персонала ОУ санитарному минимуму специалистами ФБГУЗ, обучение по охране труда</t>
  </si>
  <si>
    <t>Курсы педагогов по повышению квалификации, оплата руководителю методобъединения педагогов</t>
  </si>
  <si>
    <t xml:space="preserve">Финансовое обеспечение реализации основных программ начального общего, среднего общего, среднего общего образования в соответствии с ФГОС </t>
  </si>
  <si>
    <t>Обеспечение деятельности советников директора по воспитанию и взаимодействию с детскими общественными объединениями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</si>
</sst>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595959"/>
      </bottom>
      <diagonal/>
    </border>
    <border>
      <left/>
      <right/>
      <top style="medium">
        <color indexed="64"/>
      </top>
      <bottom style="medium">
        <color rgb="FF595959"/>
      </bottom>
      <diagonal/>
    </border>
    <border>
      <left/>
      <right style="medium">
        <color rgb="FF595959"/>
      </right>
      <top style="medium">
        <color indexed="64"/>
      </top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 style="medium">
        <color indexed="64"/>
      </top>
      <bottom/>
      <diagonal/>
    </border>
    <border>
      <left style="medium">
        <color rgb="FF595959"/>
      </left>
      <right/>
      <top style="medium">
        <color indexed="64"/>
      </top>
      <bottom style="medium">
        <color rgb="FF595959"/>
      </bottom>
      <diagonal/>
    </border>
    <border>
      <left/>
      <right style="medium">
        <color indexed="64"/>
      </right>
      <top style="medium">
        <color indexed="64"/>
      </top>
      <bottom style="medium">
        <color rgb="FF5959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595959"/>
      </right>
      <top/>
      <bottom/>
      <diagonal/>
    </border>
    <border>
      <left/>
      <right style="medium">
        <color rgb="FF595959"/>
      </right>
      <top/>
      <bottom/>
      <diagonal/>
    </border>
    <border>
      <left style="medium">
        <color rgb="FF595959"/>
      </left>
      <right style="medium">
        <color rgb="FF595959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0" fillId="0" borderId="1" xfId="0" applyFont="1" applyBorder="1"/>
    <xf numFmtId="0" fontId="6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wrapText="1"/>
    </xf>
    <xf numFmtId="165" fontId="0" fillId="0" borderId="0" xfId="0" applyNumberFormat="1"/>
    <xf numFmtId="49" fontId="4" fillId="0" borderId="24" xfId="0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5" fillId="0" borderId="22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vertical="center"/>
    </xf>
    <xf numFmtId="165" fontId="12" fillId="0" borderId="15" xfId="0" applyNumberFormat="1" applyFont="1" applyFill="1" applyBorder="1" applyAlignment="1">
      <alignment vertical="center"/>
    </xf>
    <xf numFmtId="165" fontId="7" fillId="0" borderId="17" xfId="1" applyNumberFormat="1" applyFont="1" applyFill="1" applyBorder="1" applyAlignment="1">
      <alignment vertical="center"/>
    </xf>
    <xf numFmtId="165" fontId="7" fillId="0" borderId="18" xfId="1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165" fontId="6" fillId="0" borderId="20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0" fontId="0" fillId="0" borderId="0" xfId="0" applyFill="1"/>
    <xf numFmtId="49" fontId="4" fillId="0" borderId="2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165" fontId="7" fillId="0" borderId="28" xfId="1" applyNumberFormat="1" applyFont="1" applyFill="1" applyBorder="1" applyAlignment="1">
      <alignment vertical="center"/>
    </xf>
    <xf numFmtId="165" fontId="7" fillId="0" borderId="29" xfId="1" applyNumberFormat="1" applyFont="1" applyFill="1" applyBorder="1" applyAlignment="1">
      <alignment vertical="center"/>
    </xf>
    <xf numFmtId="0" fontId="6" fillId="0" borderId="0" xfId="0" applyFont="1" applyBorder="1" applyAlignment="1">
      <alignment wrapText="1"/>
    </xf>
    <xf numFmtId="165" fontId="6" fillId="0" borderId="22" xfId="0" applyNumberFormat="1" applyFont="1" applyFill="1" applyBorder="1" applyAlignment="1">
      <alignment horizontal="center"/>
    </xf>
    <xf numFmtId="165" fontId="6" fillId="0" borderId="23" xfId="0" applyNumberFormat="1" applyFont="1" applyFill="1" applyBorder="1" applyAlignment="1">
      <alignment horizontal="center"/>
    </xf>
    <xf numFmtId="165" fontId="15" fillId="0" borderId="17" xfId="0" applyNumberFormat="1" applyFont="1" applyFill="1" applyBorder="1" applyAlignment="1">
      <alignment horizontal="center"/>
    </xf>
    <xf numFmtId="165" fontId="15" fillId="0" borderId="18" xfId="0" applyNumberFormat="1" applyFont="1" applyFill="1" applyBorder="1" applyAlignment="1">
      <alignment horizontal="center"/>
    </xf>
    <xf numFmtId="0" fontId="16" fillId="0" borderId="17" xfId="0" applyFont="1" applyBorder="1"/>
    <xf numFmtId="165" fontId="6" fillId="0" borderId="20" xfId="1" applyNumberFormat="1" applyFont="1" applyBorder="1" applyAlignment="1">
      <alignment vertical="center"/>
    </xf>
    <xf numFmtId="165" fontId="6" fillId="0" borderId="20" xfId="0" applyNumberFormat="1" applyFont="1" applyBorder="1" applyAlignment="1">
      <alignment horizontal="center"/>
    </xf>
    <xf numFmtId="165" fontId="5" fillId="0" borderId="20" xfId="1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165" fontId="5" fillId="0" borderId="25" xfId="1" applyNumberFormat="1" applyFont="1" applyFill="1" applyBorder="1" applyAlignment="1">
      <alignment vertical="center"/>
    </xf>
    <xf numFmtId="165" fontId="5" fillId="0" borderId="26" xfId="1" applyNumberFormat="1" applyFont="1" applyFill="1" applyBorder="1" applyAlignment="1">
      <alignment vertical="center"/>
    </xf>
    <xf numFmtId="0" fontId="10" fillId="0" borderId="22" xfId="0" applyFont="1" applyBorder="1"/>
    <xf numFmtId="0" fontId="6" fillId="0" borderId="22" xfId="0" applyFont="1" applyBorder="1"/>
    <xf numFmtId="49" fontId="3" fillId="0" borderId="1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3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wrapText="1"/>
    </xf>
    <xf numFmtId="165" fontId="5" fillId="0" borderId="25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2" xfId="0" applyFont="1" applyBorder="1" applyAlignment="1">
      <alignment vertical="center" wrapText="1"/>
    </xf>
    <xf numFmtId="165" fontId="6" fillId="0" borderId="22" xfId="1" applyNumberFormat="1" applyFont="1" applyFill="1" applyBorder="1" applyAlignment="1">
      <alignment vertical="center"/>
    </xf>
    <xf numFmtId="165" fontId="6" fillId="0" borderId="23" xfId="1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9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zoomScaleNormal="100" zoomScaleSheetLayoutView="100" workbookViewId="0">
      <selection activeCell="O10" sqref="O10"/>
    </sheetView>
  </sheetViews>
  <sheetFormatPr defaultRowHeight="15" x14ac:dyDescent="0.25"/>
  <cols>
    <col min="1" max="1" width="4.7109375" customWidth="1"/>
    <col min="2" max="2" width="4.140625" customWidth="1"/>
    <col min="3" max="3" width="4.5703125" customWidth="1"/>
    <col min="4" max="4" width="3.85546875" customWidth="1"/>
    <col min="5" max="5" width="3.140625" customWidth="1"/>
    <col min="6" max="6" width="32.140625" customWidth="1"/>
    <col min="7" max="7" width="14.140625" customWidth="1"/>
    <col min="8" max="8" width="12.140625" style="72" customWidth="1"/>
    <col min="9" max="9" width="12.85546875" style="72" customWidth="1"/>
    <col min="10" max="10" width="13.5703125" style="72" customWidth="1"/>
    <col min="11" max="11" width="12.42578125" style="72" customWidth="1"/>
    <col min="12" max="12" width="12.5703125" style="72" customWidth="1"/>
    <col min="13" max="13" width="13.28515625" style="72" customWidth="1"/>
    <col min="14" max="14" width="13.7109375" bestFit="1" customWidth="1"/>
  </cols>
  <sheetData>
    <row r="1" spans="1:14" x14ac:dyDescent="0.25">
      <c r="J1" s="125" t="s">
        <v>50</v>
      </c>
      <c r="K1" s="125"/>
      <c r="L1" s="125"/>
      <c r="M1" s="125"/>
    </row>
    <row r="2" spans="1:14" x14ac:dyDescent="0.25">
      <c r="J2" s="125" t="s">
        <v>40</v>
      </c>
      <c r="K2" s="125"/>
      <c r="L2" s="125"/>
      <c r="M2" s="125"/>
    </row>
    <row r="3" spans="1:14" ht="15.75" x14ac:dyDescent="0.25">
      <c r="A3" s="126"/>
      <c r="B3" s="126"/>
      <c r="C3" s="126"/>
      <c r="D3" s="126"/>
      <c r="E3" s="126"/>
      <c r="J3" s="125" t="s">
        <v>63</v>
      </c>
      <c r="K3" s="125"/>
      <c r="L3" s="125"/>
      <c r="M3" s="125"/>
    </row>
    <row r="4" spans="1:14" ht="30" customHeight="1" thickBot="1" x14ac:dyDescent="0.3">
      <c r="A4" s="127" t="s">
        <v>64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4" ht="44.25" customHeight="1" thickBot="1" x14ac:dyDescent="0.3">
      <c r="A5" s="118" t="s">
        <v>0</v>
      </c>
      <c r="B5" s="119"/>
      <c r="C5" s="119"/>
      <c r="D5" s="119"/>
      <c r="E5" s="120"/>
      <c r="F5" s="121" t="s">
        <v>1</v>
      </c>
      <c r="G5" s="121" t="s">
        <v>2</v>
      </c>
      <c r="H5" s="123" t="s">
        <v>12</v>
      </c>
      <c r="I5" s="119"/>
      <c r="J5" s="119"/>
      <c r="K5" s="119"/>
      <c r="L5" s="119"/>
      <c r="M5" s="124"/>
    </row>
    <row r="6" spans="1:14" ht="15.75" thickBot="1" x14ac:dyDescent="0.3">
      <c r="A6" s="27" t="s">
        <v>3</v>
      </c>
      <c r="B6" s="28" t="s">
        <v>4</v>
      </c>
      <c r="C6" s="28" t="s">
        <v>5</v>
      </c>
      <c r="D6" s="28" t="s">
        <v>6</v>
      </c>
      <c r="E6" s="28" t="s">
        <v>7</v>
      </c>
      <c r="F6" s="122"/>
      <c r="G6" s="122"/>
      <c r="H6" s="64">
        <v>2023</v>
      </c>
      <c r="I6" s="63">
        <v>2024</v>
      </c>
      <c r="J6" s="63">
        <v>2025</v>
      </c>
      <c r="K6" s="63">
        <v>2026</v>
      </c>
      <c r="L6" s="63">
        <v>2027</v>
      </c>
      <c r="M6" s="64">
        <v>2028</v>
      </c>
    </row>
    <row r="7" spans="1:14" ht="64.5" customHeight="1" thickBot="1" x14ac:dyDescent="0.3">
      <c r="A7" s="29" t="s">
        <v>34</v>
      </c>
      <c r="B7" s="12"/>
      <c r="C7" s="30"/>
      <c r="D7" s="30"/>
      <c r="E7" s="13"/>
      <c r="F7" s="31" t="s">
        <v>41</v>
      </c>
      <c r="G7" s="14" t="s">
        <v>8</v>
      </c>
      <c r="H7" s="65">
        <f t="shared" ref="H7:M7" si="0">H8+H13+H32+H35+H39</f>
        <v>420698.6</v>
      </c>
      <c r="I7" s="65">
        <f t="shared" si="0"/>
        <v>393720.1</v>
      </c>
      <c r="J7" s="65">
        <f t="shared" si="0"/>
        <v>404246.6</v>
      </c>
      <c r="K7" s="65">
        <f t="shared" si="0"/>
        <v>409843.39999999997</v>
      </c>
      <c r="L7" s="65">
        <f t="shared" si="0"/>
        <v>336140.99999999994</v>
      </c>
      <c r="M7" s="66">
        <f t="shared" si="0"/>
        <v>338340.99999999994</v>
      </c>
      <c r="N7" s="51"/>
    </row>
    <row r="8" spans="1:14" ht="20.25" customHeight="1" x14ac:dyDescent="0.25">
      <c r="A8" s="62" t="s">
        <v>34</v>
      </c>
      <c r="B8" s="73" t="s">
        <v>13</v>
      </c>
      <c r="C8" s="74"/>
      <c r="D8" s="75"/>
      <c r="E8" s="76"/>
      <c r="F8" s="77" t="s">
        <v>9</v>
      </c>
      <c r="G8" s="78" t="s">
        <v>8</v>
      </c>
      <c r="H8" s="79">
        <f t="shared" ref="H8:I8" si="1">H9+H11</f>
        <v>88138.3</v>
      </c>
      <c r="I8" s="79">
        <f t="shared" si="1"/>
        <v>84627.6</v>
      </c>
      <c r="J8" s="79">
        <f t="shared" ref="J8:M8" si="2">J9+J11</f>
        <v>77566.2</v>
      </c>
      <c r="K8" s="79">
        <f t="shared" si="2"/>
        <v>80960.299999999988</v>
      </c>
      <c r="L8" s="79">
        <f t="shared" si="2"/>
        <v>64115.6</v>
      </c>
      <c r="M8" s="80">
        <f t="shared" si="2"/>
        <v>64515.6</v>
      </c>
    </row>
    <row r="9" spans="1:14" ht="38.25" customHeight="1" x14ac:dyDescent="0.25">
      <c r="A9" s="36" t="s">
        <v>34</v>
      </c>
      <c r="B9" s="2" t="s">
        <v>13</v>
      </c>
      <c r="C9" s="20" t="s">
        <v>34</v>
      </c>
      <c r="D9" s="21">
        <v>0</v>
      </c>
      <c r="E9" s="9"/>
      <c r="F9" s="11" t="s">
        <v>42</v>
      </c>
      <c r="G9" s="9" t="s">
        <v>10</v>
      </c>
      <c r="H9" s="69">
        <f>H10</f>
        <v>72603.8</v>
      </c>
      <c r="I9" s="69">
        <f t="shared" ref="I9:M9" si="3">I10</f>
        <v>72074</v>
      </c>
      <c r="J9" s="69">
        <f t="shared" si="3"/>
        <v>66282.8</v>
      </c>
      <c r="K9" s="69">
        <f t="shared" si="3"/>
        <v>68758.899999999994</v>
      </c>
      <c r="L9" s="69">
        <f t="shared" si="3"/>
        <v>44815.6</v>
      </c>
      <c r="M9" s="70">
        <f t="shared" si="3"/>
        <v>44815.6</v>
      </c>
    </row>
    <row r="10" spans="1:14" ht="82.5" customHeight="1" x14ac:dyDescent="0.25">
      <c r="A10" s="36" t="s">
        <v>34</v>
      </c>
      <c r="B10" s="2" t="s">
        <v>13</v>
      </c>
      <c r="C10" s="18" t="s">
        <v>34</v>
      </c>
      <c r="D10" s="1">
        <v>0</v>
      </c>
      <c r="E10" s="3"/>
      <c r="F10" s="4" t="s">
        <v>51</v>
      </c>
      <c r="G10" s="8" t="s">
        <v>44</v>
      </c>
      <c r="H10" s="71">
        <v>72603.8</v>
      </c>
      <c r="I10" s="71">
        <v>72074</v>
      </c>
      <c r="J10" s="71">
        <v>66282.8</v>
      </c>
      <c r="K10" s="71">
        <v>68758.899999999994</v>
      </c>
      <c r="L10" s="54">
        <v>44815.6</v>
      </c>
      <c r="M10" s="89">
        <v>44815.6</v>
      </c>
    </row>
    <row r="11" spans="1:14" ht="36" x14ac:dyDescent="0.25">
      <c r="A11" s="36" t="s">
        <v>34</v>
      </c>
      <c r="B11" s="2" t="s">
        <v>13</v>
      </c>
      <c r="C11" s="2" t="s">
        <v>35</v>
      </c>
      <c r="D11" s="19">
        <v>0</v>
      </c>
      <c r="E11" s="10"/>
      <c r="F11" s="11" t="s">
        <v>43</v>
      </c>
      <c r="G11" s="9" t="s">
        <v>10</v>
      </c>
      <c r="H11" s="69">
        <f t="shared" ref="H11:M11" si="4">H12</f>
        <v>15534.5</v>
      </c>
      <c r="I11" s="69">
        <f t="shared" si="4"/>
        <v>12553.6</v>
      </c>
      <c r="J11" s="69">
        <f t="shared" si="4"/>
        <v>11283.4</v>
      </c>
      <c r="K11" s="69">
        <f t="shared" si="4"/>
        <v>12201.4</v>
      </c>
      <c r="L11" s="53">
        <f t="shared" si="4"/>
        <v>19300</v>
      </c>
      <c r="M11" s="87">
        <f t="shared" si="4"/>
        <v>19700</v>
      </c>
    </row>
    <row r="12" spans="1:14" ht="36.75" thickBot="1" x14ac:dyDescent="0.3">
      <c r="A12" s="52" t="s">
        <v>34</v>
      </c>
      <c r="B12" s="90" t="s">
        <v>13</v>
      </c>
      <c r="C12" s="91" t="s">
        <v>35</v>
      </c>
      <c r="D12" s="92">
        <v>0</v>
      </c>
      <c r="E12" s="93"/>
      <c r="F12" s="94" t="s">
        <v>52</v>
      </c>
      <c r="G12" s="95" t="s">
        <v>10</v>
      </c>
      <c r="H12" s="96">
        <v>15534.5</v>
      </c>
      <c r="I12" s="96">
        <v>12553.6</v>
      </c>
      <c r="J12" s="96">
        <v>11283.4</v>
      </c>
      <c r="K12" s="96">
        <v>12201.4</v>
      </c>
      <c r="L12" s="96">
        <v>19300</v>
      </c>
      <c r="M12" s="97">
        <v>19700</v>
      </c>
    </row>
    <row r="13" spans="1:14" ht="15.75" customHeight="1" x14ac:dyDescent="0.25">
      <c r="A13" s="32" t="s">
        <v>34</v>
      </c>
      <c r="B13" s="33" t="s">
        <v>14</v>
      </c>
      <c r="C13" s="33"/>
      <c r="D13" s="39"/>
      <c r="E13" s="34"/>
      <c r="F13" s="40" t="s">
        <v>15</v>
      </c>
      <c r="G13" s="35" t="s">
        <v>8</v>
      </c>
      <c r="H13" s="67">
        <f>H14+H16+H17+H18+H19+H21+H22+H23+H24+H25+H26+H27+H30+H31</f>
        <v>257519.1</v>
      </c>
      <c r="I13" s="67">
        <f>I14+I16+I17+I18+I19+I21+I22+I23+I24+I25+I26+I27+I30+I31</f>
        <v>251407.1</v>
      </c>
      <c r="J13" s="67">
        <f t="shared" ref="J13:M13" si="5">J14+J16+J17+J18+J19+J21+J22+J23+J24+J25+J26+J27+J30+J31</f>
        <v>249258.19999999998</v>
      </c>
      <c r="K13" s="67">
        <f t="shared" si="5"/>
        <v>250825.5</v>
      </c>
      <c r="L13" s="67">
        <f t="shared" si="5"/>
        <v>202910.89999999997</v>
      </c>
      <c r="M13" s="68">
        <f t="shared" si="5"/>
        <v>203610.89999999997</v>
      </c>
    </row>
    <row r="14" spans="1:14" ht="54" customHeight="1" x14ac:dyDescent="0.25">
      <c r="A14" s="36" t="s">
        <v>34</v>
      </c>
      <c r="B14" s="2" t="s">
        <v>14</v>
      </c>
      <c r="C14" s="2" t="s">
        <v>34</v>
      </c>
      <c r="D14" s="19">
        <v>0</v>
      </c>
      <c r="E14" s="3"/>
      <c r="F14" s="11" t="s">
        <v>81</v>
      </c>
      <c r="G14" s="5" t="s">
        <v>10</v>
      </c>
      <c r="H14" s="69">
        <f>H15</f>
        <v>172967.3</v>
      </c>
      <c r="I14" s="69">
        <f t="shared" ref="I14:M14" si="6">I15</f>
        <v>172693.1</v>
      </c>
      <c r="J14" s="69">
        <f t="shared" si="6"/>
        <v>169799.5</v>
      </c>
      <c r="K14" s="69">
        <f t="shared" si="6"/>
        <v>166188.6</v>
      </c>
      <c r="L14" s="69">
        <f t="shared" si="6"/>
        <v>118987.3</v>
      </c>
      <c r="M14" s="70">
        <f t="shared" si="6"/>
        <v>118987.3</v>
      </c>
    </row>
    <row r="15" spans="1:14" ht="110.25" customHeight="1" x14ac:dyDescent="0.25">
      <c r="A15" s="41" t="s">
        <v>34</v>
      </c>
      <c r="B15" s="18" t="s">
        <v>14</v>
      </c>
      <c r="C15" s="18" t="s">
        <v>34</v>
      </c>
      <c r="D15" s="1">
        <v>0</v>
      </c>
      <c r="E15" s="7"/>
      <c r="F15" s="8" t="s">
        <v>53</v>
      </c>
      <c r="G15" s="8" t="s">
        <v>33</v>
      </c>
      <c r="H15" s="56">
        <v>172967.3</v>
      </c>
      <c r="I15" s="56">
        <v>172693.1</v>
      </c>
      <c r="J15" s="56">
        <v>169799.5</v>
      </c>
      <c r="K15" s="56">
        <v>166188.6</v>
      </c>
      <c r="L15" s="56">
        <v>118987.3</v>
      </c>
      <c r="M15" s="57">
        <v>118987.3</v>
      </c>
    </row>
    <row r="16" spans="1:14" ht="60.75" customHeight="1" x14ac:dyDescent="0.25">
      <c r="A16" s="36" t="s">
        <v>34</v>
      </c>
      <c r="B16" s="2" t="s">
        <v>14</v>
      </c>
      <c r="C16" s="2" t="s">
        <v>35</v>
      </c>
      <c r="D16" s="19">
        <v>0</v>
      </c>
      <c r="E16" s="22"/>
      <c r="F16" s="15" t="s">
        <v>65</v>
      </c>
      <c r="G16" s="15" t="s">
        <v>33</v>
      </c>
      <c r="H16" s="58">
        <v>7415.5</v>
      </c>
      <c r="I16" s="58">
        <v>0</v>
      </c>
      <c r="J16" s="58">
        <v>0</v>
      </c>
      <c r="K16" s="58">
        <v>0</v>
      </c>
      <c r="L16" s="58">
        <v>7790</v>
      </c>
      <c r="M16" s="59">
        <v>7790</v>
      </c>
    </row>
    <row r="17" spans="1:13" s="72" customFormat="1" ht="47.25" customHeight="1" x14ac:dyDescent="0.25">
      <c r="A17" s="103" t="s">
        <v>34</v>
      </c>
      <c r="B17" s="104" t="s">
        <v>14</v>
      </c>
      <c r="C17" s="104" t="s">
        <v>36</v>
      </c>
      <c r="D17" s="105">
        <v>0</v>
      </c>
      <c r="E17" s="106"/>
      <c r="F17" s="107" t="s">
        <v>45</v>
      </c>
      <c r="G17" s="107" t="s">
        <v>33</v>
      </c>
      <c r="H17" s="58">
        <v>69207.5</v>
      </c>
      <c r="I17" s="58">
        <f>71252.5+1000</f>
        <v>72252.5</v>
      </c>
      <c r="J17" s="58">
        <v>73919.600000000006</v>
      </c>
      <c r="K17" s="58">
        <v>77179.8</v>
      </c>
      <c r="L17" s="58">
        <v>70100</v>
      </c>
      <c r="M17" s="59">
        <v>70800</v>
      </c>
    </row>
    <row r="18" spans="1:13" ht="18.75" customHeight="1" x14ac:dyDescent="0.25">
      <c r="A18" s="36" t="s">
        <v>34</v>
      </c>
      <c r="B18" s="23">
        <v>2</v>
      </c>
      <c r="C18" s="24" t="s">
        <v>37</v>
      </c>
      <c r="D18" s="23">
        <v>0</v>
      </c>
      <c r="E18" s="23"/>
      <c r="F18" s="15" t="s">
        <v>28</v>
      </c>
      <c r="G18" s="15" t="s">
        <v>49</v>
      </c>
      <c r="H18" s="58">
        <v>565.6</v>
      </c>
      <c r="I18" s="58">
        <v>416</v>
      </c>
      <c r="J18" s="58">
        <v>416</v>
      </c>
      <c r="K18" s="58">
        <v>416</v>
      </c>
      <c r="L18" s="58">
        <v>450</v>
      </c>
      <c r="M18" s="59">
        <v>450</v>
      </c>
    </row>
    <row r="19" spans="1:13" ht="42.75" customHeight="1" x14ac:dyDescent="0.25">
      <c r="A19" s="36" t="s">
        <v>34</v>
      </c>
      <c r="B19" s="23">
        <v>2</v>
      </c>
      <c r="C19" s="24" t="s">
        <v>38</v>
      </c>
      <c r="D19" s="23">
        <v>0</v>
      </c>
      <c r="E19" s="23"/>
      <c r="F19" s="15" t="s">
        <v>11</v>
      </c>
      <c r="G19" s="17" t="s">
        <v>10</v>
      </c>
      <c r="H19" s="58">
        <f>H20</f>
        <v>18.899999999999999</v>
      </c>
      <c r="I19" s="58">
        <v>500</v>
      </c>
      <c r="J19" s="58">
        <f t="shared" ref="J19:M19" si="7">J20</f>
        <v>0</v>
      </c>
      <c r="K19" s="58">
        <f t="shared" si="7"/>
        <v>0</v>
      </c>
      <c r="L19" s="58">
        <f t="shared" si="7"/>
        <v>52</v>
      </c>
      <c r="M19" s="59">
        <f t="shared" si="7"/>
        <v>52</v>
      </c>
    </row>
    <row r="20" spans="1:13" ht="25.5" customHeight="1" x14ac:dyDescent="0.25">
      <c r="A20" s="41" t="s">
        <v>34</v>
      </c>
      <c r="B20" s="25">
        <v>2</v>
      </c>
      <c r="C20" s="26" t="s">
        <v>38</v>
      </c>
      <c r="D20" s="25">
        <v>0</v>
      </c>
      <c r="E20" s="25"/>
      <c r="F20" s="8" t="s">
        <v>17</v>
      </c>
      <c r="G20" s="6" t="s">
        <v>10</v>
      </c>
      <c r="H20" s="56">
        <v>18.899999999999999</v>
      </c>
      <c r="I20" s="56">
        <v>0</v>
      </c>
      <c r="J20" s="56">
        <v>0</v>
      </c>
      <c r="K20" s="56">
        <v>0</v>
      </c>
      <c r="L20" s="56">
        <v>52</v>
      </c>
      <c r="M20" s="57">
        <v>52</v>
      </c>
    </row>
    <row r="21" spans="1:13" ht="64.5" customHeight="1" x14ac:dyDescent="0.25">
      <c r="A21" s="36" t="s">
        <v>34</v>
      </c>
      <c r="B21" s="2" t="s">
        <v>14</v>
      </c>
      <c r="C21" s="2" t="s">
        <v>39</v>
      </c>
      <c r="D21" s="19">
        <v>0</v>
      </c>
      <c r="E21" s="22"/>
      <c r="F21" s="15" t="s">
        <v>54</v>
      </c>
      <c r="G21" s="15" t="s">
        <v>33</v>
      </c>
      <c r="H21" s="58">
        <v>1142.2</v>
      </c>
      <c r="I21" s="58">
        <v>1069.8</v>
      </c>
      <c r="J21" s="58">
        <v>1069.8</v>
      </c>
      <c r="K21" s="58">
        <v>1069.8</v>
      </c>
      <c r="L21" s="58">
        <v>1095.3</v>
      </c>
      <c r="M21" s="59">
        <v>1095.3</v>
      </c>
    </row>
    <row r="22" spans="1:13" ht="75" customHeight="1" x14ac:dyDescent="0.25">
      <c r="A22" s="36" t="s">
        <v>34</v>
      </c>
      <c r="B22" s="23">
        <v>2</v>
      </c>
      <c r="C22" s="24" t="s">
        <v>57</v>
      </c>
      <c r="D22" s="23">
        <v>0</v>
      </c>
      <c r="E22" s="23"/>
      <c r="F22" s="15" t="s">
        <v>66</v>
      </c>
      <c r="G22" s="15" t="s">
        <v>33</v>
      </c>
      <c r="H22" s="58">
        <v>190.7</v>
      </c>
      <c r="I22" s="58">
        <v>171.1</v>
      </c>
      <c r="J22" s="58">
        <v>171.1</v>
      </c>
      <c r="K22" s="58">
        <v>171.1</v>
      </c>
      <c r="L22" s="58">
        <v>0</v>
      </c>
      <c r="M22" s="59">
        <v>0</v>
      </c>
    </row>
    <row r="23" spans="1:13" ht="36" customHeight="1" x14ac:dyDescent="0.25">
      <c r="A23" s="36" t="s">
        <v>34</v>
      </c>
      <c r="B23" s="23">
        <v>2</v>
      </c>
      <c r="C23" s="24" t="s">
        <v>59</v>
      </c>
      <c r="D23" s="23">
        <v>0</v>
      </c>
      <c r="E23" s="23"/>
      <c r="F23" s="15" t="s">
        <v>55</v>
      </c>
      <c r="G23" s="15" t="s">
        <v>33</v>
      </c>
      <c r="H23" s="58">
        <v>2184.3000000000002</v>
      </c>
      <c r="I23" s="58">
        <v>2217.6999999999998</v>
      </c>
      <c r="J23" s="58">
        <v>2168.9</v>
      </c>
      <c r="K23" s="58">
        <v>2149.9</v>
      </c>
      <c r="L23" s="58">
        <v>2606.4</v>
      </c>
      <c r="M23" s="59">
        <v>2606.4</v>
      </c>
    </row>
    <row r="24" spans="1:13" ht="30" customHeight="1" x14ac:dyDescent="0.25">
      <c r="A24" s="36" t="s">
        <v>34</v>
      </c>
      <c r="B24" s="23">
        <v>2</v>
      </c>
      <c r="C24" s="24" t="s">
        <v>61</v>
      </c>
      <c r="D24" s="23">
        <v>0</v>
      </c>
      <c r="E24" s="23"/>
      <c r="F24" s="15" t="s">
        <v>67</v>
      </c>
      <c r="G24" s="15" t="s">
        <v>33</v>
      </c>
      <c r="H24" s="58">
        <v>230.5</v>
      </c>
      <c r="I24" s="58">
        <v>272.7</v>
      </c>
      <c r="J24" s="58">
        <v>261.10000000000002</v>
      </c>
      <c r="K24" s="58">
        <v>272.39999999999998</v>
      </c>
      <c r="L24" s="55">
        <v>308.60000000000002</v>
      </c>
      <c r="M24" s="88">
        <v>308.60000000000002</v>
      </c>
    </row>
    <row r="25" spans="1:13" ht="62.25" customHeight="1" x14ac:dyDescent="0.25">
      <c r="A25" s="36" t="s">
        <v>34</v>
      </c>
      <c r="B25" s="23">
        <v>2</v>
      </c>
      <c r="C25" s="24" t="s">
        <v>68</v>
      </c>
      <c r="D25" s="23">
        <v>0</v>
      </c>
      <c r="E25" s="23"/>
      <c r="F25" s="15" t="s">
        <v>60</v>
      </c>
      <c r="G25" s="15" t="s">
        <v>33</v>
      </c>
      <c r="H25" s="58">
        <v>930.9</v>
      </c>
      <c r="I25" s="58">
        <v>850.8</v>
      </c>
      <c r="J25" s="58">
        <v>716.8</v>
      </c>
      <c r="K25" s="58">
        <v>857.1</v>
      </c>
      <c r="L25" s="55">
        <v>687.3</v>
      </c>
      <c r="M25" s="88">
        <v>687.3</v>
      </c>
    </row>
    <row r="26" spans="1:13" ht="51" customHeight="1" x14ac:dyDescent="0.25">
      <c r="A26" s="36" t="s">
        <v>34</v>
      </c>
      <c r="B26" s="23">
        <v>2</v>
      </c>
      <c r="C26" s="24" t="s">
        <v>69</v>
      </c>
      <c r="D26" s="23">
        <v>0</v>
      </c>
      <c r="E26" s="23"/>
      <c r="F26" s="15" t="s">
        <v>70</v>
      </c>
      <c r="G26" s="15" t="s">
        <v>33</v>
      </c>
      <c r="H26" s="58">
        <v>55.7</v>
      </c>
      <c r="I26" s="58">
        <v>63.4</v>
      </c>
      <c r="J26" s="58">
        <v>63.4</v>
      </c>
      <c r="K26" s="58">
        <v>63.4</v>
      </c>
      <c r="L26" s="58">
        <v>84</v>
      </c>
      <c r="M26" s="59">
        <v>84</v>
      </c>
    </row>
    <row r="27" spans="1:13" ht="36.75" x14ac:dyDescent="0.25">
      <c r="A27" s="36" t="s">
        <v>34</v>
      </c>
      <c r="B27" s="23">
        <v>2</v>
      </c>
      <c r="C27" s="24" t="s">
        <v>71</v>
      </c>
      <c r="D27" s="23">
        <v>0</v>
      </c>
      <c r="E27" s="25"/>
      <c r="F27" s="15" t="s">
        <v>29</v>
      </c>
      <c r="G27" s="15" t="s">
        <v>33</v>
      </c>
      <c r="H27" s="58">
        <f>H28+H29</f>
        <v>2610</v>
      </c>
      <c r="I27" s="58">
        <f t="shared" ref="I27:M27" si="8">I28+I29</f>
        <v>900</v>
      </c>
      <c r="J27" s="58">
        <f t="shared" si="8"/>
        <v>672</v>
      </c>
      <c r="K27" s="58">
        <f t="shared" si="8"/>
        <v>672</v>
      </c>
      <c r="L27" s="58">
        <f t="shared" si="8"/>
        <v>750</v>
      </c>
      <c r="M27" s="59">
        <f t="shared" si="8"/>
        <v>750</v>
      </c>
    </row>
    <row r="28" spans="1:13" ht="48.75" x14ac:dyDescent="0.25">
      <c r="A28" s="100" t="s">
        <v>34</v>
      </c>
      <c r="B28" s="101">
        <v>2</v>
      </c>
      <c r="C28" s="102" t="s">
        <v>71</v>
      </c>
      <c r="D28" s="101">
        <v>0</v>
      </c>
      <c r="E28" s="25"/>
      <c r="F28" s="8" t="s">
        <v>72</v>
      </c>
      <c r="G28" s="6" t="s">
        <v>10</v>
      </c>
      <c r="H28" s="56">
        <v>2610</v>
      </c>
      <c r="I28" s="56">
        <v>900</v>
      </c>
      <c r="J28" s="56">
        <v>672</v>
      </c>
      <c r="K28" s="56">
        <v>672</v>
      </c>
      <c r="L28" s="56">
        <v>700</v>
      </c>
      <c r="M28" s="57">
        <v>700</v>
      </c>
    </row>
    <row r="29" spans="1:13" ht="24.75" x14ac:dyDescent="0.25">
      <c r="A29" s="100" t="s">
        <v>34</v>
      </c>
      <c r="B29" s="101">
        <v>2</v>
      </c>
      <c r="C29" s="102" t="s">
        <v>71</v>
      </c>
      <c r="D29" s="101">
        <v>0</v>
      </c>
      <c r="E29" s="25"/>
      <c r="F29" s="8" t="s">
        <v>30</v>
      </c>
      <c r="G29" s="6" t="s">
        <v>10</v>
      </c>
      <c r="H29" s="56">
        <v>0</v>
      </c>
      <c r="I29" s="56">
        <v>0</v>
      </c>
      <c r="J29" s="56">
        <v>0</v>
      </c>
      <c r="K29" s="56">
        <v>0</v>
      </c>
      <c r="L29" s="56">
        <v>50</v>
      </c>
      <c r="M29" s="57">
        <v>50</v>
      </c>
    </row>
    <row r="30" spans="1:13" ht="72.75" x14ac:dyDescent="0.25">
      <c r="A30" s="36" t="s">
        <v>34</v>
      </c>
      <c r="B30" s="23">
        <v>2</v>
      </c>
      <c r="C30" s="24" t="s">
        <v>73</v>
      </c>
      <c r="D30" s="23">
        <v>0</v>
      </c>
      <c r="E30" s="23"/>
      <c r="F30" s="15" t="s">
        <v>62</v>
      </c>
      <c r="G30" s="15" t="s">
        <v>49</v>
      </c>
      <c r="H30" s="58">
        <v>0</v>
      </c>
      <c r="I30" s="58">
        <v>0</v>
      </c>
      <c r="J30" s="58">
        <v>0</v>
      </c>
      <c r="K30" s="58">
        <v>1785.4</v>
      </c>
      <c r="L30" s="58">
        <v>0</v>
      </c>
      <c r="M30" s="59">
        <v>0</v>
      </c>
    </row>
    <row r="31" spans="1:13" ht="49.5" thickBot="1" x14ac:dyDescent="0.3">
      <c r="A31" s="37" t="s">
        <v>34</v>
      </c>
      <c r="B31" s="48">
        <v>2</v>
      </c>
      <c r="C31" s="49" t="s">
        <v>74</v>
      </c>
      <c r="D31" s="48">
        <v>0</v>
      </c>
      <c r="E31" s="48"/>
      <c r="F31" s="50" t="s">
        <v>58</v>
      </c>
      <c r="G31" s="50" t="s">
        <v>33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3">
        <v>0</v>
      </c>
    </row>
    <row r="32" spans="1:13" ht="17.25" customHeight="1" x14ac:dyDescent="0.25">
      <c r="A32" s="32" t="s">
        <v>34</v>
      </c>
      <c r="B32" s="45">
        <v>3</v>
      </c>
      <c r="C32" s="46"/>
      <c r="D32" s="45"/>
      <c r="E32" s="45"/>
      <c r="F32" s="47" t="s">
        <v>18</v>
      </c>
      <c r="G32" s="86" t="s">
        <v>8</v>
      </c>
      <c r="H32" s="84">
        <f>H33+H34</f>
        <v>28812.3</v>
      </c>
      <c r="I32" s="84">
        <f t="shared" ref="I32:M32" si="9">I33+I34</f>
        <v>23893.1</v>
      </c>
      <c r="J32" s="84">
        <f t="shared" si="9"/>
        <v>31399.7</v>
      </c>
      <c r="K32" s="84">
        <f t="shared" si="9"/>
        <v>32069.1</v>
      </c>
      <c r="L32" s="84">
        <f t="shared" si="9"/>
        <v>27800</v>
      </c>
      <c r="M32" s="85">
        <f t="shared" si="9"/>
        <v>28400</v>
      </c>
    </row>
    <row r="33" spans="1:14" ht="24.75" x14ac:dyDescent="0.25">
      <c r="A33" s="36" t="s">
        <v>34</v>
      </c>
      <c r="B33" s="23">
        <v>3</v>
      </c>
      <c r="C33" s="24" t="s">
        <v>34</v>
      </c>
      <c r="D33" s="23">
        <v>0</v>
      </c>
      <c r="E33" s="25"/>
      <c r="F33" s="15" t="s">
        <v>46</v>
      </c>
      <c r="G33" s="16" t="s">
        <v>10</v>
      </c>
      <c r="H33" s="58">
        <v>28812.3</v>
      </c>
      <c r="I33" s="58">
        <v>23893.1</v>
      </c>
      <c r="J33" s="58">
        <v>31399.7</v>
      </c>
      <c r="K33" s="58">
        <v>32069.1</v>
      </c>
      <c r="L33" s="58">
        <v>27800</v>
      </c>
      <c r="M33" s="59">
        <v>28400</v>
      </c>
    </row>
    <row r="34" spans="1:14" ht="37.5" thickBot="1" x14ac:dyDescent="0.3">
      <c r="A34" s="42" t="s">
        <v>34</v>
      </c>
      <c r="B34" s="43">
        <v>3</v>
      </c>
      <c r="C34" s="44" t="s">
        <v>35</v>
      </c>
      <c r="D34" s="43">
        <v>0</v>
      </c>
      <c r="E34" s="43"/>
      <c r="F34" s="38" t="s">
        <v>56</v>
      </c>
      <c r="G34" s="98" t="s">
        <v>10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1">
        <v>0</v>
      </c>
    </row>
    <row r="35" spans="1:14" ht="36.75" customHeight="1" x14ac:dyDescent="0.25">
      <c r="A35" s="32" t="s">
        <v>34</v>
      </c>
      <c r="B35" s="45">
        <v>4</v>
      </c>
      <c r="C35" s="46"/>
      <c r="D35" s="45"/>
      <c r="E35" s="45"/>
      <c r="F35" s="47" t="s">
        <v>75</v>
      </c>
      <c r="G35" s="86" t="s">
        <v>8</v>
      </c>
      <c r="H35" s="84">
        <f t="shared" ref="H35:I35" si="10">H36+H37+H38</f>
        <v>3358.6000000000004</v>
      </c>
      <c r="I35" s="84">
        <f t="shared" si="10"/>
        <v>3848.1000000000004</v>
      </c>
      <c r="J35" s="84">
        <f t="shared" ref="J35:M35" si="11">J36+J37+J38</f>
        <v>3848.1000000000004</v>
      </c>
      <c r="K35" s="84">
        <f t="shared" si="11"/>
        <v>3848.1000000000004</v>
      </c>
      <c r="L35" s="84">
        <f t="shared" si="11"/>
        <v>2758.4</v>
      </c>
      <c r="M35" s="85">
        <f t="shared" si="11"/>
        <v>2758.4</v>
      </c>
    </row>
    <row r="36" spans="1:14" ht="29.25" customHeight="1" x14ac:dyDescent="0.25">
      <c r="A36" s="36" t="s">
        <v>34</v>
      </c>
      <c r="B36" s="23">
        <v>4</v>
      </c>
      <c r="C36" s="24" t="s">
        <v>34</v>
      </c>
      <c r="D36" s="23">
        <v>0</v>
      </c>
      <c r="E36" s="23"/>
      <c r="F36" s="15" t="s">
        <v>47</v>
      </c>
      <c r="G36" s="17" t="s">
        <v>78</v>
      </c>
      <c r="H36" s="58">
        <v>2561.5</v>
      </c>
      <c r="I36" s="58">
        <v>2991.4</v>
      </c>
      <c r="J36" s="58">
        <v>2991.4</v>
      </c>
      <c r="K36" s="58">
        <v>2991.4</v>
      </c>
      <c r="L36" s="58">
        <v>2112.4</v>
      </c>
      <c r="M36" s="59">
        <v>2112.4</v>
      </c>
      <c r="N36" s="81"/>
    </row>
    <row r="37" spans="1:14" ht="25.5" customHeight="1" x14ac:dyDescent="0.25">
      <c r="A37" s="36" t="s">
        <v>34</v>
      </c>
      <c r="B37" s="23">
        <v>4</v>
      </c>
      <c r="C37" s="24" t="s">
        <v>35</v>
      </c>
      <c r="D37" s="23">
        <v>0</v>
      </c>
      <c r="E37" s="23"/>
      <c r="F37" s="15" t="s">
        <v>76</v>
      </c>
      <c r="G37" s="17" t="s">
        <v>78</v>
      </c>
      <c r="H37" s="58">
        <v>200.4</v>
      </c>
      <c r="I37" s="58">
        <v>230.4</v>
      </c>
      <c r="J37" s="58">
        <v>230.4</v>
      </c>
      <c r="K37" s="58">
        <v>230.4</v>
      </c>
      <c r="L37" s="58">
        <v>214</v>
      </c>
      <c r="M37" s="59">
        <v>214</v>
      </c>
    </row>
    <row r="38" spans="1:14" ht="18.75" customHeight="1" thickBot="1" x14ac:dyDescent="0.3">
      <c r="A38" s="37" t="s">
        <v>34</v>
      </c>
      <c r="B38" s="48">
        <v>4</v>
      </c>
      <c r="C38" s="49" t="s">
        <v>36</v>
      </c>
      <c r="D38" s="48">
        <v>0</v>
      </c>
      <c r="E38" s="48"/>
      <c r="F38" s="50" t="s">
        <v>77</v>
      </c>
      <c r="G38" s="99" t="s">
        <v>78</v>
      </c>
      <c r="H38" s="82">
        <v>596.70000000000005</v>
      </c>
      <c r="I38" s="82">
        <v>626.29999999999995</v>
      </c>
      <c r="J38" s="82">
        <v>626.29999999999995</v>
      </c>
      <c r="K38" s="82">
        <v>626.29999999999995</v>
      </c>
      <c r="L38" s="82">
        <v>432</v>
      </c>
      <c r="M38" s="83">
        <v>432</v>
      </c>
    </row>
    <row r="39" spans="1:14" ht="31.5" customHeight="1" x14ac:dyDescent="0.25">
      <c r="A39" s="32" t="s">
        <v>34</v>
      </c>
      <c r="B39" s="45">
        <v>5</v>
      </c>
      <c r="C39" s="46"/>
      <c r="D39" s="45"/>
      <c r="E39" s="45"/>
      <c r="F39" s="47" t="s">
        <v>19</v>
      </c>
      <c r="G39" s="86" t="s">
        <v>8</v>
      </c>
      <c r="H39" s="84">
        <f>H40+H41+H46+H50+H54</f>
        <v>42870.299999999996</v>
      </c>
      <c r="I39" s="84">
        <f t="shared" ref="I39:L39" si="12">I40+I41+I46+I50+I54</f>
        <v>29944.2</v>
      </c>
      <c r="J39" s="84">
        <f t="shared" si="12"/>
        <v>42174.400000000001</v>
      </c>
      <c r="K39" s="84">
        <f t="shared" si="12"/>
        <v>42140.4</v>
      </c>
      <c r="L39" s="84">
        <f t="shared" si="12"/>
        <v>38556.1</v>
      </c>
      <c r="M39" s="85">
        <f>M40+M41+M46+M50+M54</f>
        <v>39056.1</v>
      </c>
    </row>
    <row r="40" spans="1:14" ht="27.75" customHeight="1" x14ac:dyDescent="0.25">
      <c r="A40" s="36" t="s">
        <v>34</v>
      </c>
      <c r="B40" s="23">
        <v>5</v>
      </c>
      <c r="C40" s="24" t="s">
        <v>34</v>
      </c>
      <c r="D40" s="23">
        <v>0</v>
      </c>
      <c r="E40" s="25"/>
      <c r="F40" s="15" t="s">
        <v>48</v>
      </c>
      <c r="G40" s="17" t="s">
        <v>10</v>
      </c>
      <c r="H40" s="58">
        <v>41230.5</v>
      </c>
      <c r="I40" s="58">
        <v>29766.9</v>
      </c>
      <c r="J40" s="58">
        <v>41997.1</v>
      </c>
      <c r="K40" s="58">
        <v>41963.1</v>
      </c>
      <c r="L40" s="58">
        <v>37600</v>
      </c>
      <c r="M40" s="59">
        <v>38200</v>
      </c>
    </row>
    <row r="41" spans="1:14" ht="24.75" x14ac:dyDescent="0.25">
      <c r="A41" s="36" t="s">
        <v>34</v>
      </c>
      <c r="B41" s="23">
        <v>5</v>
      </c>
      <c r="C41" s="24" t="s">
        <v>35</v>
      </c>
      <c r="D41" s="23">
        <v>0</v>
      </c>
      <c r="E41" s="25"/>
      <c r="F41" s="15" t="s">
        <v>20</v>
      </c>
      <c r="G41" s="17" t="s">
        <v>10</v>
      </c>
      <c r="H41" s="58">
        <f t="shared" ref="H41:M41" si="13">H42+H43+H44+H45</f>
        <v>287.09999999999997</v>
      </c>
      <c r="I41" s="58">
        <f t="shared" si="13"/>
        <v>97.5</v>
      </c>
      <c r="J41" s="58">
        <f t="shared" si="13"/>
        <v>97.5</v>
      </c>
      <c r="K41" s="58">
        <f t="shared" si="13"/>
        <v>97.5</v>
      </c>
      <c r="L41" s="58">
        <f t="shared" si="13"/>
        <v>466.1</v>
      </c>
      <c r="M41" s="59">
        <f t="shared" si="13"/>
        <v>466.1</v>
      </c>
    </row>
    <row r="42" spans="1:14" ht="39" customHeight="1" x14ac:dyDescent="0.25">
      <c r="A42" s="41" t="s">
        <v>34</v>
      </c>
      <c r="B42" s="25">
        <v>5</v>
      </c>
      <c r="C42" s="26" t="s">
        <v>35</v>
      </c>
      <c r="D42" s="25">
        <v>0</v>
      </c>
      <c r="E42" s="25"/>
      <c r="F42" s="8" t="s">
        <v>21</v>
      </c>
      <c r="G42" s="6" t="s">
        <v>10</v>
      </c>
      <c r="H42" s="56">
        <v>155</v>
      </c>
      <c r="I42" s="56">
        <v>0</v>
      </c>
      <c r="J42" s="56">
        <v>0</v>
      </c>
      <c r="K42" s="56">
        <v>0</v>
      </c>
      <c r="L42" s="56">
        <v>50</v>
      </c>
      <c r="M42" s="57">
        <v>50</v>
      </c>
    </row>
    <row r="43" spans="1:14" ht="36.75" x14ac:dyDescent="0.25">
      <c r="A43" s="41" t="s">
        <v>34</v>
      </c>
      <c r="B43" s="25">
        <v>5</v>
      </c>
      <c r="C43" s="26" t="s">
        <v>35</v>
      </c>
      <c r="D43" s="25">
        <v>0</v>
      </c>
      <c r="E43" s="25"/>
      <c r="F43" s="8" t="s">
        <v>22</v>
      </c>
      <c r="G43" s="6" t="s">
        <v>10</v>
      </c>
      <c r="H43" s="56">
        <v>0</v>
      </c>
      <c r="I43" s="56">
        <v>0</v>
      </c>
      <c r="J43" s="56">
        <v>0</v>
      </c>
      <c r="K43" s="56">
        <v>0</v>
      </c>
      <c r="L43" s="56">
        <v>50</v>
      </c>
      <c r="M43" s="57">
        <v>50</v>
      </c>
    </row>
    <row r="44" spans="1:14" x14ac:dyDescent="0.25">
      <c r="A44" s="41" t="s">
        <v>34</v>
      </c>
      <c r="B44" s="25">
        <v>5</v>
      </c>
      <c r="C44" s="26" t="s">
        <v>35</v>
      </c>
      <c r="D44" s="25">
        <v>0</v>
      </c>
      <c r="E44" s="25"/>
      <c r="F44" s="8" t="s">
        <v>23</v>
      </c>
      <c r="G44" s="6" t="s">
        <v>10</v>
      </c>
      <c r="H44" s="56">
        <v>122.2</v>
      </c>
      <c r="I44" s="56">
        <v>97.5</v>
      </c>
      <c r="J44" s="56">
        <v>97.5</v>
      </c>
      <c r="K44" s="56">
        <v>97.5</v>
      </c>
      <c r="L44" s="56">
        <v>266.10000000000002</v>
      </c>
      <c r="M44" s="57">
        <v>266.10000000000002</v>
      </c>
    </row>
    <row r="45" spans="1:14" ht="36.75" x14ac:dyDescent="0.25">
      <c r="A45" s="41" t="s">
        <v>34</v>
      </c>
      <c r="B45" s="25">
        <v>5</v>
      </c>
      <c r="C45" s="26" t="s">
        <v>35</v>
      </c>
      <c r="D45" s="25">
        <v>0</v>
      </c>
      <c r="E45" s="25"/>
      <c r="F45" s="8" t="s">
        <v>80</v>
      </c>
      <c r="G45" s="6" t="s">
        <v>10</v>
      </c>
      <c r="H45" s="56">
        <v>9.9</v>
      </c>
      <c r="I45" s="56">
        <v>0</v>
      </c>
      <c r="J45" s="56">
        <v>0</v>
      </c>
      <c r="K45" s="56">
        <v>0</v>
      </c>
      <c r="L45" s="56">
        <v>100</v>
      </c>
      <c r="M45" s="57">
        <v>100</v>
      </c>
    </row>
    <row r="46" spans="1:14" ht="24.75" x14ac:dyDescent="0.25">
      <c r="A46" s="36" t="s">
        <v>34</v>
      </c>
      <c r="B46" s="23">
        <v>5</v>
      </c>
      <c r="C46" s="24" t="s">
        <v>36</v>
      </c>
      <c r="D46" s="23">
        <v>0</v>
      </c>
      <c r="E46" s="25"/>
      <c r="F46" s="15" t="s">
        <v>24</v>
      </c>
      <c r="G46" s="6" t="s">
        <v>10</v>
      </c>
      <c r="H46" s="58">
        <f>H47+H48+H49</f>
        <v>99.7</v>
      </c>
      <c r="I46" s="58">
        <f t="shared" ref="I46:M46" si="14">I47+I48+I49</f>
        <v>0</v>
      </c>
      <c r="J46" s="58">
        <f t="shared" si="14"/>
        <v>0</v>
      </c>
      <c r="K46" s="58">
        <f t="shared" si="14"/>
        <v>0</v>
      </c>
      <c r="L46" s="58">
        <f t="shared" si="14"/>
        <v>230</v>
      </c>
      <c r="M46" s="59">
        <f t="shared" si="14"/>
        <v>230</v>
      </c>
    </row>
    <row r="47" spans="1:14" x14ac:dyDescent="0.25">
      <c r="A47" s="41" t="s">
        <v>34</v>
      </c>
      <c r="B47" s="25">
        <v>5</v>
      </c>
      <c r="C47" s="26" t="s">
        <v>36</v>
      </c>
      <c r="D47" s="25">
        <v>0</v>
      </c>
      <c r="E47" s="25"/>
      <c r="F47" s="8" t="s">
        <v>25</v>
      </c>
      <c r="G47" s="6" t="s">
        <v>10</v>
      </c>
      <c r="H47" s="56">
        <v>40</v>
      </c>
      <c r="I47" s="56">
        <v>0</v>
      </c>
      <c r="J47" s="56">
        <v>0</v>
      </c>
      <c r="K47" s="56">
        <v>0</v>
      </c>
      <c r="L47" s="56">
        <v>100</v>
      </c>
      <c r="M47" s="57">
        <v>100</v>
      </c>
    </row>
    <row r="48" spans="1:14" ht="36.75" x14ac:dyDescent="0.25">
      <c r="A48" s="41" t="s">
        <v>34</v>
      </c>
      <c r="B48" s="25">
        <v>5</v>
      </c>
      <c r="C48" s="26" t="s">
        <v>36</v>
      </c>
      <c r="D48" s="25">
        <v>0</v>
      </c>
      <c r="E48" s="25"/>
      <c r="F48" s="8" t="s">
        <v>26</v>
      </c>
      <c r="G48" s="6" t="s">
        <v>10</v>
      </c>
      <c r="H48" s="56">
        <v>20</v>
      </c>
      <c r="I48" s="56">
        <v>0</v>
      </c>
      <c r="J48" s="56">
        <v>0</v>
      </c>
      <c r="K48" s="56">
        <v>0</v>
      </c>
      <c r="L48" s="56">
        <v>100</v>
      </c>
      <c r="M48" s="57">
        <v>100</v>
      </c>
    </row>
    <row r="49" spans="1:13" ht="24.75" x14ac:dyDescent="0.25">
      <c r="A49" s="41" t="s">
        <v>34</v>
      </c>
      <c r="B49" s="25">
        <v>5</v>
      </c>
      <c r="C49" s="26" t="s">
        <v>36</v>
      </c>
      <c r="D49" s="25">
        <v>0</v>
      </c>
      <c r="E49" s="25"/>
      <c r="F49" s="8" t="s">
        <v>27</v>
      </c>
      <c r="G49" s="6" t="s">
        <v>10</v>
      </c>
      <c r="H49" s="56">
        <v>39.700000000000003</v>
      </c>
      <c r="I49" s="56">
        <v>0</v>
      </c>
      <c r="J49" s="56">
        <v>0</v>
      </c>
      <c r="K49" s="56">
        <v>0</v>
      </c>
      <c r="L49" s="56">
        <v>30</v>
      </c>
      <c r="M49" s="57">
        <v>30</v>
      </c>
    </row>
    <row r="50" spans="1:13" ht="36.75" customHeight="1" x14ac:dyDescent="0.25">
      <c r="A50" s="36" t="s">
        <v>34</v>
      </c>
      <c r="B50" s="23">
        <v>5</v>
      </c>
      <c r="C50" s="24" t="s">
        <v>37</v>
      </c>
      <c r="D50" s="23">
        <v>0</v>
      </c>
      <c r="E50" s="23"/>
      <c r="F50" s="15" t="s">
        <v>11</v>
      </c>
      <c r="G50" s="15" t="s">
        <v>31</v>
      </c>
      <c r="H50" s="58">
        <f>SUM(H51:H53)</f>
        <v>127.2</v>
      </c>
      <c r="I50" s="58">
        <f t="shared" ref="I50:M50" si="15">SUM(I51:I53)</f>
        <v>79.8</v>
      </c>
      <c r="J50" s="58">
        <f t="shared" si="15"/>
        <v>79.8</v>
      </c>
      <c r="K50" s="58">
        <f t="shared" si="15"/>
        <v>79.8</v>
      </c>
      <c r="L50" s="58">
        <f t="shared" si="15"/>
        <v>260</v>
      </c>
      <c r="M50" s="59">
        <f t="shared" si="15"/>
        <v>160</v>
      </c>
    </row>
    <row r="51" spans="1:13" ht="36.75" x14ac:dyDescent="0.25">
      <c r="A51" s="41" t="s">
        <v>34</v>
      </c>
      <c r="B51" s="25">
        <v>5</v>
      </c>
      <c r="C51" s="26" t="s">
        <v>37</v>
      </c>
      <c r="D51" s="25">
        <v>0</v>
      </c>
      <c r="E51" s="25"/>
      <c r="F51" s="8" t="s">
        <v>79</v>
      </c>
      <c r="G51" s="8" t="s">
        <v>10</v>
      </c>
      <c r="H51" s="56">
        <v>117.2</v>
      </c>
      <c r="I51" s="56">
        <v>79.8</v>
      </c>
      <c r="J51" s="56">
        <v>79.8</v>
      </c>
      <c r="K51" s="56">
        <v>79.8</v>
      </c>
      <c r="L51" s="56">
        <v>200</v>
      </c>
      <c r="M51" s="57">
        <v>100</v>
      </c>
    </row>
    <row r="52" spans="1:13" ht="24.75" x14ac:dyDescent="0.25">
      <c r="A52" s="41" t="s">
        <v>34</v>
      </c>
      <c r="B52" s="25">
        <v>5</v>
      </c>
      <c r="C52" s="26" t="s">
        <v>37</v>
      </c>
      <c r="D52" s="25">
        <v>0</v>
      </c>
      <c r="E52" s="25"/>
      <c r="F52" s="8" t="s">
        <v>32</v>
      </c>
      <c r="G52" s="8" t="s">
        <v>10</v>
      </c>
      <c r="H52" s="56">
        <v>10</v>
      </c>
      <c r="I52" s="56">
        <v>0</v>
      </c>
      <c r="J52" s="56">
        <v>0</v>
      </c>
      <c r="K52" s="56">
        <v>0</v>
      </c>
      <c r="L52" s="56">
        <v>20</v>
      </c>
      <c r="M52" s="57">
        <v>20</v>
      </c>
    </row>
    <row r="53" spans="1:13" x14ac:dyDescent="0.25">
      <c r="A53" s="108" t="s">
        <v>34</v>
      </c>
      <c r="B53" s="109">
        <v>5</v>
      </c>
      <c r="C53" s="110" t="s">
        <v>37</v>
      </c>
      <c r="D53" s="109">
        <v>0</v>
      </c>
      <c r="E53" s="109"/>
      <c r="F53" s="111" t="s">
        <v>16</v>
      </c>
      <c r="G53" s="111" t="s">
        <v>10</v>
      </c>
      <c r="H53" s="112">
        <v>0</v>
      </c>
      <c r="I53" s="112">
        <v>0</v>
      </c>
      <c r="J53" s="112">
        <v>0</v>
      </c>
      <c r="K53" s="112">
        <v>0</v>
      </c>
      <c r="L53" s="112">
        <v>40</v>
      </c>
      <c r="M53" s="113">
        <v>40</v>
      </c>
    </row>
    <row r="54" spans="1:13" ht="49.5" thickBot="1" x14ac:dyDescent="0.3">
      <c r="A54" s="37" t="s">
        <v>34</v>
      </c>
      <c r="B54" s="48">
        <v>5</v>
      </c>
      <c r="C54" s="49" t="s">
        <v>38</v>
      </c>
      <c r="D54" s="48">
        <v>0</v>
      </c>
      <c r="E54" s="48"/>
      <c r="F54" s="114" t="s">
        <v>82</v>
      </c>
      <c r="G54" s="115" t="s">
        <v>49</v>
      </c>
      <c r="H54" s="116">
        <v>1125.8</v>
      </c>
      <c r="I54" s="116">
        <v>0</v>
      </c>
      <c r="J54" s="116">
        <v>0</v>
      </c>
      <c r="K54" s="116">
        <v>0</v>
      </c>
      <c r="L54" s="116">
        <v>0</v>
      </c>
      <c r="M54" s="117">
        <v>0</v>
      </c>
    </row>
  </sheetData>
  <mergeCells count="9">
    <mergeCell ref="A5:E5"/>
    <mergeCell ref="F5:F6"/>
    <mergeCell ref="G5:G6"/>
    <mergeCell ref="H5:M5"/>
    <mergeCell ref="J1:M1"/>
    <mergeCell ref="J2:M2"/>
    <mergeCell ref="J3:M3"/>
    <mergeCell ref="A3:E3"/>
    <mergeCell ref="A4:M4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  <rowBreaks count="2" manualBreakCount="2">
    <brk id="12" max="12" man="1"/>
    <brk id="3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2024-02-29T06:58:39Z</dcterms:modified>
</cp:coreProperties>
</file>