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_xlnm._FilterDatabase" localSheetId="0" hidden="1">Бюджет!$A$8:$J$300</definedName>
    <definedName name="APPT" localSheetId="0">Бюджет!#REF!</definedName>
    <definedName name="FIO" localSheetId="0">Бюджет!#REF!</definedName>
    <definedName name="LAST_CELL" localSheetId="0">Бюджет!$J$305</definedName>
    <definedName name="SIGN" localSheetId="0">Бюджет!$A$14:$H$14</definedName>
  </definedNames>
  <calcPr calcId="125725"/>
</workbook>
</file>

<file path=xl/calcChain.xml><?xml version="1.0" encoding="utf-8"?>
<calcChain xmlns="http://schemas.openxmlformats.org/spreadsheetml/2006/main">
  <c r="E300" i="1"/>
  <c r="E8"/>
  <c r="E186"/>
  <c r="E185"/>
  <c r="E103"/>
  <c r="E104"/>
  <c r="E135"/>
  <c r="E111"/>
  <c r="E113"/>
  <c r="E115"/>
  <c r="E116"/>
  <c r="E138"/>
  <c r="E190"/>
  <c r="E191"/>
  <c r="E192" s="1"/>
  <c r="F300" l="1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6"/>
  <c r="F115"/>
  <c r="F114"/>
  <c r="F113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E295"/>
  <c r="D295"/>
  <c r="E290"/>
  <c r="D290"/>
  <c r="E287"/>
  <c r="D287"/>
  <c r="E236"/>
  <c r="D236"/>
  <c r="E232"/>
  <c r="D232"/>
  <c r="E224"/>
  <c r="D224"/>
  <c r="E219"/>
  <c r="D219"/>
  <c r="E216"/>
  <c r="D216"/>
  <c r="E213"/>
  <c r="D213"/>
  <c r="E210"/>
  <c r="D210"/>
  <c r="E207"/>
  <c r="D207"/>
  <c r="E201"/>
  <c r="D201"/>
  <c r="D192"/>
  <c r="D166"/>
  <c r="E166"/>
  <c r="E151"/>
  <c r="D151"/>
  <c r="E139"/>
  <c r="F139" s="1"/>
  <c r="D139"/>
  <c r="E130"/>
  <c r="D130"/>
  <c r="E117"/>
  <c r="F117" s="1"/>
  <c r="D117"/>
  <c r="E112"/>
  <c r="F112" s="1"/>
  <c r="D112"/>
  <c r="E78"/>
  <c r="D78"/>
  <c r="E67"/>
  <c r="D67"/>
  <c r="E47"/>
  <c r="D47"/>
  <c r="E35"/>
  <c r="D35"/>
  <c r="E28"/>
  <c r="D28"/>
  <c r="E19"/>
  <c r="D19"/>
  <c r="E13"/>
  <c r="D13"/>
</calcChain>
</file>

<file path=xl/sharedStrings.xml><?xml version="1.0" encoding="utf-8"?>
<sst xmlns="http://schemas.openxmlformats.org/spreadsheetml/2006/main" count="740" uniqueCount="304">
  <si>
    <t>КЦСР</t>
  </si>
  <si>
    <t>КВР</t>
  </si>
  <si>
    <t>3000000000</t>
  </si>
  <si>
    <t>Программные направления деятельности</t>
  </si>
  <si>
    <t>0100000000</t>
  </si>
  <si>
    <t>0110000000</t>
  </si>
  <si>
    <t>Подпрограмма «Дошкольное образование»</t>
  </si>
  <si>
    <t>0110100000</t>
  </si>
  <si>
    <t>Основное мероприятие: Реализация основной общеобразовательной программы дошкольного образования</t>
  </si>
  <si>
    <t>0110172160</t>
  </si>
  <si>
    <t>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</si>
  <si>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0110173010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</si>
  <si>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</si>
  <si>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0110200000</t>
  </si>
  <si>
    <t>Основное мероприятие: Создание условий для безопасного и комфортного пребывания детей в ДОУ</t>
  </si>
  <si>
    <t>0110400000</t>
  </si>
  <si>
    <t>Основное мероприятие: Укрепление материально-технической базы ОУ</t>
  </si>
  <si>
    <t>0120000000</t>
  </si>
  <si>
    <t>Подпрограмма «Общее образование»</t>
  </si>
  <si>
    <t>0120100000</t>
  </si>
  <si>
    <t>Основное мероприятие: Реализация основной общеобразовательной программы начального общего, основного общего, среднего общего образования</t>
  </si>
  <si>
    <t>0120172160</t>
  </si>
  <si>
    <t>0120173020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</si>
  <si>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</si>
  <si>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</si>
  <si>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</si>
  <si>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01201S2160</t>
  </si>
  <si>
    <t>Софинансирование по осуществлению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</si>
  <si>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0120200000</t>
  </si>
  <si>
    <t>Основное мероприятие: Создание условий для безопасного и комфортного пребывания детей в СОШ и НШДС</t>
  </si>
  <si>
    <t>0120300000</t>
  </si>
  <si>
    <t>Основное мероприятие: Сохранение и укрепление здоровья учащихся, создание условия для формирования ЗОЖ</t>
  </si>
  <si>
    <t>0130000000</t>
  </si>
  <si>
    <t>Подпрограмма «Дополнительное образование»</t>
  </si>
  <si>
    <t>0130100000</t>
  </si>
  <si>
    <t>Основное мероприятие: Реализация основной общеобразовательной программы дополнительного образования</t>
  </si>
  <si>
    <t>0130200000</t>
  </si>
  <si>
    <t>0140000000</t>
  </si>
  <si>
    <t>Подпрограмма «Отдых, оздоровление и занятость детей и подростков на территории МО «Катангский район»</t>
  </si>
  <si>
    <t>0140100000</t>
  </si>
  <si>
    <t>Основное мероприятие: Подготовка к оздоровительному сезону</t>
  </si>
  <si>
    <t>0140200000</t>
  </si>
  <si>
    <t>Основное мероприятие: Организация отдыха и оздоровления детей в каникулярный период</t>
  </si>
  <si>
    <t>0140300000</t>
  </si>
  <si>
    <t>Основное мероприятие: Заработная плата и начисления на заработную плату</t>
  </si>
  <si>
    <t>0140400000</t>
  </si>
  <si>
    <t>Основное мероприятие: Организация отдыха и оздоровления детей в каникулярный период: питание в ЛДП на условиях софинансирования из средств областного бюджета</t>
  </si>
  <si>
    <t>01404S2080</t>
  </si>
  <si>
    <t>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</si>
  <si>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0150000000</t>
  </si>
  <si>
    <t>Подпрограмма «Обеспечение реализации муниципальной программы»</t>
  </si>
  <si>
    <t>0150100000</t>
  </si>
  <si>
    <t>Основное мероприятие: Содержание аппарата управления</t>
  </si>
  <si>
    <t>0150200000</t>
  </si>
  <si>
    <t>Основное мероприятие: Организация деятельности методистов, бухгалтерии, хоз. группы</t>
  </si>
  <si>
    <t>0150272160</t>
  </si>
  <si>
    <t>0150300000</t>
  </si>
  <si>
    <t>Основное мероприятие: Совершенствование учительского корпуса</t>
  </si>
  <si>
    <t>0150400000</t>
  </si>
  <si>
    <t>Основное мероприятие: Повышение квалификации административного и педагогического персонала ОУ</t>
  </si>
  <si>
    <t>0150500000</t>
  </si>
  <si>
    <t>Основное мероприятие: Совершенствование системы работы с талантливыми детьми</t>
  </si>
  <si>
    <t>0150600000</t>
  </si>
  <si>
    <t>Основное мероприятие: Проведение ГИА</t>
  </si>
  <si>
    <t>0150800000</t>
  </si>
  <si>
    <t>Основное мероприятие: Обеспечение учебниками, учебными пособиями и средствами обучения и воспитания ОУ</t>
  </si>
  <si>
    <t>0150900000</t>
  </si>
  <si>
    <t>Основное мероприятие: Сохранение и укрепление здоровья обучающихся и работников ОУ, создание условия для формирования ЗОЖ</t>
  </si>
  <si>
    <t>0151000000</t>
  </si>
  <si>
    <t>Основное мероприятие: Укрепление материально-технической базы</t>
  </si>
  <si>
    <t>0200000000</t>
  </si>
  <si>
    <t>Муниципальная программа «Здоровье на 2017-2022гг.»</t>
  </si>
  <si>
    <t>0210000000</t>
  </si>
  <si>
    <t>Подпрограмма «Медицинские кадры»</t>
  </si>
  <si>
    <t>0210100000</t>
  </si>
  <si>
    <t>Основное мероприятие: Создание благоприятных условий для привлечения и закрепления в районе медицинских работников</t>
  </si>
  <si>
    <t>0210200000</t>
  </si>
  <si>
    <t>Основное мероприятие: Реализация мероприятий, направленных на закрепление в районе медицинских работников</t>
  </si>
  <si>
    <t>0220000000</t>
  </si>
  <si>
    <t>Подпрограмма «Профилактика заболеваний и укрепление здоровья населения»</t>
  </si>
  <si>
    <t>0220200000</t>
  </si>
  <si>
    <t>Основное мероприятие: Создание условий для развития физической культуры и спорта</t>
  </si>
  <si>
    <t>02202S2850</t>
  </si>
  <si>
    <t>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</si>
  <si>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0300000000</t>
  </si>
  <si>
    <t>Муниципальная программа «Развитие культуры в Катангском районе на 2017-2022гг»</t>
  </si>
  <si>
    <t>0310000000</t>
  </si>
  <si>
    <t>Подпрограмма «Организация библиотечного, справочного и информационного обслуживания населения муниципального образования «Катангский район»»</t>
  </si>
  <si>
    <t>0310200000</t>
  </si>
  <si>
    <t>Основное мероприятие: Формирование информационных ресурсов библиотек района</t>
  </si>
  <si>
    <t>03102L5193</t>
  </si>
  <si>
    <t>Комплектование книжных фондов муниципальных общедоступных библиотек и государственных центральных библиотек субъектов российской Федерации</t>
  </si>
  <si>
    <t>0310300000</t>
  </si>
  <si>
    <t>Основное мероприятие: Модернизация программно-аппаратных комплексов библиотек</t>
  </si>
  <si>
    <t>03103L5194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</si>
  <si>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на поддержку отрасли культуры (Подключение муниципальных общедоступных библиотек в субъектах Российской Федерации к информационно-телекоммуникационной сети «Интернет» и развитие библиотечного дела с учетом задачи расширения информационных технологий и оцифровки)</t>
  </si>
  <si>
    <t>0310500000</t>
  </si>
  <si>
    <t>Основное мероприятие: Обеспечение деятельности МКУК «Катангская ЦБС»</t>
  </si>
  <si>
    <t>0320000000</t>
  </si>
  <si>
    <t>Подпрограмма «Организация музейного обслуживания населения Катангского района»</t>
  </si>
  <si>
    <t>0320400000</t>
  </si>
  <si>
    <t>Основное мероприятие: Обеспечение деятельности МКУК «РКМ им. В.Я. Шишкова»</t>
  </si>
  <si>
    <t>0330000000</t>
  </si>
  <si>
    <t>Подпрограмма «Организация досуга населения, развитие и поддержка народного творчества»</t>
  </si>
  <si>
    <t>0330100000</t>
  </si>
  <si>
    <t>Основное мероприятие: Организация и проведение культурно-массовых, досуговых и просветительских мероприятий</t>
  </si>
  <si>
    <t>03301S2370</t>
  </si>
  <si>
    <t>Субсидии на реализацию мероприятий перечня проектов народных инициатив</t>
  </si>
  <si>
    <t>0330200000</t>
  </si>
  <si>
    <t>Основное мероприятие: Участие делегаций района (творческих коллективов, представителей общественных организаций КМНС) на областных и Всероссийских мероприятиях</t>
  </si>
  <si>
    <t>0330400000</t>
  </si>
  <si>
    <t>Основное мероприятие: Обеспечение деятельности МКУ КДО</t>
  </si>
  <si>
    <t>0330472160</t>
  </si>
  <si>
    <t>0340000000</t>
  </si>
  <si>
    <t>Подпрограмма «Создание условий для реализации муниципальной программы»</t>
  </si>
  <si>
    <t>0340100000</t>
  </si>
  <si>
    <t>Основное мероприятие: Обеспечение деятельности муниципального отдела по развитию культуры, молодежной политике и спорту</t>
  </si>
  <si>
    <t>0340400000</t>
  </si>
  <si>
    <t>Основное мероприятие: Обеспечение деятельности МКУ КР «Централизованная бухгалтерия»</t>
  </si>
  <si>
    <t>0400000000</t>
  </si>
  <si>
    <t>Муниципальная программа «Социальное развитие МО «Катангский район» 2017-2022гг»</t>
  </si>
  <si>
    <t>0410000000</t>
  </si>
  <si>
    <t>Подпрограмма «Ветераны и ветеранское движение»</t>
  </si>
  <si>
    <t>0410100000</t>
  </si>
  <si>
    <t>Основное мероприятие: Организация и проведение информационно-пропагандистских мероприятий, направленных на интеграцию граждан старшего поколения в общественную жизнь</t>
  </si>
  <si>
    <t>0430000000</t>
  </si>
  <si>
    <t>Подпрограмма «Доступная среда»</t>
  </si>
  <si>
    <t>0430100000</t>
  </si>
  <si>
    <t>Основное мероприятие: Проведение общественно значимых мероприятий, направленных на социальную адаптацию инвалидов, поддержание активной жизнедеятельности инвалидов и пенсионеров</t>
  </si>
  <si>
    <t>0440000000</t>
  </si>
  <si>
    <t>Подпрограмма «Кадры МО «Катангский район»»</t>
  </si>
  <si>
    <t>0440100000</t>
  </si>
  <si>
    <t>Основное мероприятие: Создание благоприятных условий для привлечения и закрепления в районе профессиональных кадров</t>
  </si>
  <si>
    <t>0500000000</t>
  </si>
  <si>
    <t>Муниципальная программа «Создание условий для устойчивого экономического развития» на 2017-2022гг»</t>
  </si>
  <si>
    <t>0520000000</t>
  </si>
  <si>
    <t>Подпрограмма «Развитие торговли в МО «Катангский район» на 2017-2022 гг.»</t>
  </si>
  <si>
    <t>0520300000</t>
  </si>
  <si>
    <t>Основное мероприятие: Повышение экономической (ценовой) доступности товаров для населения района, создание условий для обеспечения качества и безопасности товаров на потребительском рынке района</t>
  </si>
  <si>
    <t>0520372360</t>
  </si>
  <si>
    <t>Субсидии на частичное финансовое обеспечение (возмещение)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</si>
  <si>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05203S2360</t>
  </si>
  <si>
    <t>Софинансирование по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</si>
  <si>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0540000000</t>
  </si>
  <si>
    <t>Подпрограмма «Организации аптечного обслуживания населения МО «Катангский район»</t>
  </si>
  <si>
    <t>0540300000</t>
  </si>
  <si>
    <t>Основное мероприятие: Совершенствование системы ценового регулирования</t>
  </si>
  <si>
    <t>0600000000</t>
  </si>
  <si>
    <t>Муниципальная программа «Безопасный город на 2017-2022гг»</t>
  </si>
  <si>
    <t>0610000000</t>
  </si>
  <si>
    <t>Подпрограмма «Организация инфраструктуры АПК Безопасный город»</t>
  </si>
  <si>
    <t>0610100000</t>
  </si>
  <si>
    <t>Основное мероприятие: Развитие единой дежурно-диспетчерской службы</t>
  </si>
  <si>
    <t>0620000000</t>
  </si>
  <si>
    <t>Подпрограмма «Защита населения и территории Катангского района от чрезвычайных ситуаций»</t>
  </si>
  <si>
    <t>0620200000</t>
  </si>
  <si>
    <t>Основное мероприятие: Предупреждение и ликвидация последствий ЧС обусловленных весенними паводками</t>
  </si>
  <si>
    <t>0700000000</t>
  </si>
  <si>
    <t>Муниципальная программа «Управление муниципальным имуществом МО «Катангский район» на 2017-2022гг»</t>
  </si>
  <si>
    <t>0700100000</t>
  </si>
  <si>
    <t>Основное мероприятие: Реализация установленных полномочий (функций) отдела</t>
  </si>
  <si>
    <t>0700200000</t>
  </si>
  <si>
    <t>Основное мероприятие: Финансовое обеспечение расходных обязательств, связанных с технической инвентаризацией, проведением кадастровых работ в отношении муниципальных объектов недвижимости</t>
  </si>
  <si>
    <t>0700300000</t>
  </si>
  <si>
    <t>Основное мероприятие: Финансовое обеспечение расходных обязательств, связанных с обеспечением приватизации и проведение предпродажной подготовки объектов приватизации</t>
  </si>
  <si>
    <t>0700400000</t>
  </si>
  <si>
    <t>Обеспечение пополнения, обновления материального запаса, составляющего казну муниципального образования, а также имущества, обремененного вещным правом, расходы, связанные с содержанием муниципального имущества</t>
  </si>
  <si>
    <t>0800000000</t>
  </si>
  <si>
    <t>Муниципальная программа «Энергосбережение и повышение энергетической эффективности в муниципальных учреждениях МО «Катангский район» на 2017-2022гг»</t>
  </si>
  <si>
    <t>0800200000</t>
  </si>
  <si>
    <t>Основное мероприятие: Технические и технологические мероприятия по энергосбережению и повышению энергетической эффективности</t>
  </si>
  <si>
    <t>0900000000</t>
  </si>
  <si>
    <t>Муниципальная программа «Муниципальное управление» на 2017-2022гг»</t>
  </si>
  <si>
    <t>0910000000</t>
  </si>
  <si>
    <t>Подпрограмма «Организация муниципального управления»</t>
  </si>
  <si>
    <t>0910100000</t>
  </si>
  <si>
    <t>Основное мероприятие: Развитие муниципальной службы</t>
  </si>
  <si>
    <t>0910102000</t>
  </si>
  <si>
    <t>Назначение пенсии за выслугу лет муниципальным служащим и лицам, замещающим муниципальные должности</t>
  </si>
  <si>
    <t>0910400000</t>
  </si>
  <si>
    <t>Основное мероприятие: Организация выполнения полномочий органов местного самоуправления</t>
  </si>
  <si>
    <t>0910451200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</si>
  <si>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</si>
  <si>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0910472160</t>
  </si>
  <si>
    <t>0910473030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</si>
  <si>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</si>
  <si>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0910473040</t>
  </si>
  <si>
    <t>Предоставление гражданам субсидий на оплату жилых помещений и коммунальных услуг</t>
  </si>
  <si>
    <t>0910473060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</si>
  <si>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</si>
  <si>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0910473070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</si>
  <si>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</si>
  <si>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0910473090</t>
  </si>
  <si>
    <t>Осуществление отдельных областных государственных полномочий в сфере труда</t>
  </si>
  <si>
    <t>0910473130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</si>
  <si>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</si>
  <si>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0910473140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</si>
  <si>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</si>
  <si>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0910473150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</si>
  <si>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</si>
  <si>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0910473160</t>
  </si>
  <si>
    <t>Осуществление отдельных областных государственных полномочий в области противодействия коррупции</t>
  </si>
  <si>
    <t>0920000000</t>
  </si>
  <si>
    <t>Подпрограмма «Освещение в средствах массовой информации деятельности МО «Катангский район»»</t>
  </si>
  <si>
    <t>0920100000</t>
  </si>
  <si>
    <t>Основное мероприятие: Предоставление субсидий из бюджета МО «Катангский район» юридическим лицам (за исключением субсидий государственным (муниципальным) учреждениям) в целях возмещения затрат или недополученных доходов в связи с освещением в средствах массовой информации деятельности МО «Катангский район» и опубликованием нормативных актов</t>
  </si>
  <si>
    <t>1000000000</t>
  </si>
  <si>
    <t>1000100000</t>
  </si>
  <si>
    <t>Основное мероприятие: Формирование, утверждение, исполнение бюджета муниципального образования, контроль за исполнением бюджета муниципального образования</t>
  </si>
  <si>
    <t>1000107002</t>
  </si>
  <si>
    <t>Формирование, исполнение и контроль за исполнением бюджета и сметы, ведения бухгалтерского учета</t>
  </si>
  <si>
    <t>1000200000</t>
  </si>
  <si>
    <t>Основное мероприятие: Выравнивание уровня бюджетной обеспеченности поселений, входящих в состав муниципального района, за счет средств бюджета МО «Катангский район»</t>
  </si>
  <si>
    <t>1000272680</t>
  </si>
  <si>
    <t>Выравнивание уровня бюджетной обеспеченности поселений за счет средств областного бюджета</t>
  </si>
  <si>
    <t>10002S2680</t>
  </si>
  <si>
    <t>Выравнивание уровня бюджетной обеспеченности поселений за счет средств местного бюджета</t>
  </si>
  <si>
    <t>1200000000</t>
  </si>
  <si>
    <t>Муниципальная программа «Развитие дорожного хозяйства в МО «Катангский район» на 2017-2022гг»</t>
  </si>
  <si>
    <t>1200100000</t>
  </si>
  <si>
    <t>Основное мероприятие: Расчистка и содержание зимних автодорог</t>
  </si>
  <si>
    <t>1300000000</t>
  </si>
  <si>
    <t>Муниципальная программа «Профилактика социально-негативных явлений на территории МО «Катангский район» на 2017-2022гг»</t>
  </si>
  <si>
    <t>1300200000</t>
  </si>
  <si>
    <t>Основное мероприятие: Организация мероприятий по профилактике правонарушений, преступлений</t>
  </si>
  <si>
    <t>1300300000</t>
  </si>
  <si>
    <t>Основное мероприятие: Организация мероприятий по профилактике социального сиротства и семейного неблагополучия на территории муниципального образования «Катангский район»</t>
  </si>
  <si>
    <t>1300400000</t>
  </si>
  <si>
    <t>Основное мероприятие: Организация мероприятий по отлову, транспортировки и передержки безнадзорных собак и кошек в Катангском районе</t>
  </si>
  <si>
    <t>1300473120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</si>
  <si>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</si>
  <si>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1400000000</t>
  </si>
  <si>
    <t>Муниципальная программа «Подготовка к отопительному сезону объектов коммунальной инфраструктуры МО «Катангский район» на 2017-2022гг»</t>
  </si>
  <si>
    <t>1400300000</t>
  </si>
  <si>
    <t>Основное мероприятие: Приобретение и ремонт котельно-вспомогательного оборудования</t>
  </si>
  <si>
    <t>14003S2200</t>
  </si>
  <si>
    <t>Модернизация объектов теплоснабжения и подготовка к отопительному сезону объектов коммунальной инфраструктуры, находящихся в муниципальной собственности</t>
  </si>
  <si>
    <t>1500000000</t>
  </si>
  <si>
    <t>Муниципальная программа «Реконструкция, ремонт, в том числе капитальный, объектов муниципальной собственности МО «Катангский район» на 2017-2022гг»</t>
  </si>
  <si>
    <t>1500200000</t>
  </si>
  <si>
    <t>Основное мероприятие: Капитальный и текущий ремонт муниципального жилищного фонда</t>
  </si>
  <si>
    <t>1500300000</t>
  </si>
  <si>
    <t>Основное мероприятие: Капитальный и текущий ремонт административных зданий</t>
  </si>
  <si>
    <t>1500400000</t>
  </si>
  <si>
    <t>Основное мероприятие: Капитальный и текущий ремонт учреждений образования</t>
  </si>
  <si>
    <t>1500500000</t>
  </si>
  <si>
    <t>Основное мероприятие: Капитальный и текущий ремонт учреждений дополнительного образования</t>
  </si>
  <si>
    <t>1500600000</t>
  </si>
  <si>
    <t>Основное мероприятие: Капитальный и текущий ремонт учреждений культуры</t>
  </si>
  <si>
    <t>1700000000</t>
  </si>
  <si>
    <t>Муниципальная программа «Устойчивое развитие сельских территорий на 2014-2017 годы и на период до 2020 года МО «Катангский район»»</t>
  </si>
  <si>
    <t>1700200000</t>
  </si>
  <si>
    <t>Основное мероприятие: «Развитие сети общеобразовательных учреждений в сельской местности»</t>
  </si>
  <si>
    <t>17002S2610</t>
  </si>
  <si>
    <t>Реконструкция здания муниципального дошкольного образовательного учреждения детский сад с. Подволошино</t>
  </si>
  <si>
    <t>1700300000</t>
  </si>
  <si>
    <t>Основное мероприятие: «Развитие сети спортивных сооружений в сельской местности»</t>
  </si>
  <si>
    <t>1700400000</t>
  </si>
  <si>
    <t>Основное мероприятие: «Развитие сети учреждений культурно - досугового типа в сельской местности»</t>
  </si>
  <si>
    <t>17004S2690</t>
  </si>
  <si>
    <t>Субсидии местным бюджетам на софинансирование капитальных вложений в объекты муниципальной собственности в сфере культуры (строительство архива с. Ербогачен)</t>
  </si>
  <si>
    <t>1700600000</t>
  </si>
  <si>
    <t>Основное мероприятие: «Развитие транспортной инфраструктуры»</t>
  </si>
  <si>
    <t>1700800000</t>
  </si>
  <si>
    <t>Основное мероприятие "Осуществление пассажирских перевозок на территории МО "Катангский район""</t>
  </si>
  <si>
    <t>2000000000</t>
  </si>
  <si>
    <t>Непрограммные мероприятия</t>
  </si>
  <si>
    <t>2010000000</t>
  </si>
  <si>
    <t>Расходы в области общегосударственных вопросов</t>
  </si>
  <si>
    <t>2011000000</t>
  </si>
  <si>
    <t>Глава муниципального образования «Катангский район»</t>
  </si>
  <si>
    <t>2011100000</t>
  </si>
  <si>
    <t>Районная дума муниципального образования «Катангский район»</t>
  </si>
  <si>
    <t>2011200000</t>
  </si>
  <si>
    <t>Контрольно-счетная палата муниципального образования «Катангский район»</t>
  </si>
  <si>
    <t>2011207001</t>
  </si>
  <si>
    <t>Осуществление внешнего финансового контроля поселений, входящих в состав МО "Катангский район</t>
  </si>
  <si>
    <t>Итого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</si>
  <si>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</si>
  <si>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</si>
  <si>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</si>
  <si>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обеспечения государственных (муниципальных) нужд</t>
  </si>
  <si>
    <t>300</t>
  </si>
  <si>
    <t>Социальное обеспечение и иные выплаты населению</t>
  </si>
  <si>
    <t>400</t>
  </si>
  <si>
    <t>Капитальные вложения в объекты государственной (муниципальной) собственности</t>
  </si>
  <si>
    <t>500</t>
  </si>
  <si>
    <t>Межбюджетные трансферты</t>
  </si>
  <si>
    <t>800</t>
  </si>
  <si>
    <t>Иные бюджетные ассигнования</t>
  </si>
  <si>
    <t>Приложение 4</t>
  </si>
  <si>
    <t xml:space="preserve">Отчет об исполнении расходной части  бюджета муниципального образования "Катангский район"   </t>
  </si>
  <si>
    <t>рублей</t>
  </si>
  <si>
    <t xml:space="preserve">Наименование </t>
  </si>
  <si>
    <t>Утвержденные бюджетные назначения</t>
  </si>
  <si>
    <t>Исполнено</t>
  </si>
  <si>
    <t xml:space="preserve">% исполнения </t>
  </si>
  <si>
    <t xml:space="preserve"> по целевым статьям (муниципальным программам и непрограммным направлениям деятельности), группам видов расходов  классификации расходов бюджетов за 2018 год</t>
  </si>
  <si>
    <t xml:space="preserve">Начальник финансового управления администрации </t>
  </si>
  <si>
    <t>муниципального образования "Катангский район"</t>
  </si>
  <si>
    <t>С. А. Светлолобова</t>
  </si>
  <si>
    <t>Муниципальная программа «Образование в муниципальном образовании «Катангский район» на 2017-2022 гг.»</t>
  </si>
  <si>
    <t>Муниципальная программа «Управление муниципальными финансами на 2017-2022 гг.»</t>
  </si>
  <si>
    <t xml:space="preserve"> к решению Думы муниципального образования "Катангский район"   "Об исполнении бюджета МО "Катангский район" за 2018 год" от "17 " мая 2019 года № 2/4__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</si>
</sst>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?"/>
  </numFmts>
  <fonts count="5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4" fontId="0" fillId="0" borderId="0" xfId="0" applyNumberFormat="1"/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165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 applyProtection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CI303"/>
  <sheetViews>
    <sheetView showGridLines="0" tabSelected="1" view="pageBreakPreview" zoomScaleNormal="100" zoomScaleSheetLayoutView="100" workbookViewId="0">
      <selection activeCell="B2" sqref="B2"/>
    </sheetView>
  </sheetViews>
  <sheetFormatPr defaultRowHeight="12.75" customHeight="1" outlineLevelRow="7"/>
  <cols>
    <col min="1" max="1" width="30.7109375" customWidth="1"/>
    <col min="2" max="2" width="13.42578125" customWidth="1"/>
    <col min="3" max="3" width="8" customWidth="1"/>
    <col min="4" max="5" width="15.42578125" style="19" customWidth="1"/>
    <col min="6" max="6" width="8.140625" style="19" customWidth="1"/>
    <col min="7" max="7" width="16.5703125" customWidth="1"/>
    <col min="8" max="10" width="9.140625" customWidth="1"/>
  </cols>
  <sheetData>
    <row r="1" spans="1:7" s="4" customFormat="1">
      <c r="C1" s="5"/>
      <c r="D1" s="6"/>
      <c r="E1" s="27" t="s">
        <v>290</v>
      </c>
      <c r="F1" s="27"/>
    </row>
    <row r="2" spans="1:7" s="4" customFormat="1" ht="57" customHeight="1" outlineLevel="1">
      <c r="C2" s="28" t="s">
        <v>303</v>
      </c>
      <c r="D2" s="28"/>
      <c r="E2" s="28"/>
      <c r="F2" s="28"/>
    </row>
    <row r="3" spans="1:7" s="4" customFormat="1" outlineLevel="3">
      <c r="B3" s="6"/>
      <c r="C3" s="6"/>
      <c r="D3" s="6"/>
      <c r="E3" s="6"/>
      <c r="F3" s="6"/>
    </row>
    <row r="4" spans="1:7" s="4" customFormat="1" ht="12.75" customHeight="1" outlineLevel="4">
      <c r="A4" s="29" t="s">
        <v>291</v>
      </c>
      <c r="B4" s="29"/>
      <c r="C4" s="29"/>
      <c r="D4" s="29"/>
      <c r="E4" s="29"/>
      <c r="F4" s="29"/>
    </row>
    <row r="5" spans="1:7" s="4" customFormat="1" ht="27.75" customHeight="1" outlineLevel="4">
      <c r="A5" s="29" t="s">
        <v>297</v>
      </c>
      <c r="B5" s="29"/>
      <c r="C5" s="29"/>
      <c r="D5" s="29"/>
      <c r="E5" s="29"/>
      <c r="F5" s="29"/>
    </row>
    <row r="6" spans="1:7" s="4" customFormat="1" outlineLevel="7">
      <c r="B6" s="6"/>
      <c r="C6" s="6"/>
      <c r="D6" s="6"/>
      <c r="E6" s="6"/>
      <c r="F6" s="6" t="s">
        <v>292</v>
      </c>
    </row>
    <row r="7" spans="1:7" s="4" customFormat="1" ht="39.75" customHeight="1">
      <c r="A7" s="7" t="s">
        <v>293</v>
      </c>
      <c r="B7" s="7" t="s">
        <v>0</v>
      </c>
      <c r="C7" s="7" t="s">
        <v>1</v>
      </c>
      <c r="D7" s="7" t="s">
        <v>294</v>
      </c>
      <c r="E7" s="8" t="s">
        <v>295</v>
      </c>
      <c r="F7" s="9" t="s">
        <v>296</v>
      </c>
    </row>
    <row r="8" spans="1:7" ht="25.5" outlineLevel="1">
      <c r="A8" s="10" t="s">
        <v>3</v>
      </c>
      <c r="B8" s="11" t="s">
        <v>2</v>
      </c>
      <c r="C8" s="11"/>
      <c r="D8" s="14">
        <v>586342356.73000002</v>
      </c>
      <c r="E8" s="14">
        <f>E9+E90+E103+E142+E153+E163+E172+E183+E185+E229+E245+E248+E256+E260+E271</f>
        <v>535752819.75000006</v>
      </c>
      <c r="F8" s="15">
        <f>E8/D8%</f>
        <v>91.372013909734392</v>
      </c>
    </row>
    <row r="9" spans="1:7" ht="51" outlineLevel="2">
      <c r="A9" s="10" t="s">
        <v>301</v>
      </c>
      <c r="B9" s="11" t="s">
        <v>4</v>
      </c>
      <c r="C9" s="11"/>
      <c r="D9" s="14">
        <v>277567093.75</v>
      </c>
      <c r="E9" s="14">
        <v>264784256.22</v>
      </c>
      <c r="F9" s="15">
        <f t="shared" ref="F9:F72" si="0">E9/D9%</f>
        <v>95.394685530874455</v>
      </c>
    </row>
    <row r="10" spans="1:7" ht="25.5" outlineLevel="3">
      <c r="A10" s="10" t="s">
        <v>6</v>
      </c>
      <c r="B10" s="11" t="s">
        <v>5</v>
      </c>
      <c r="C10" s="11"/>
      <c r="D10" s="14">
        <v>60217663.979999997</v>
      </c>
      <c r="E10" s="14">
        <v>58492333.350000001</v>
      </c>
      <c r="F10" s="15">
        <f t="shared" si="0"/>
        <v>97.134842974690898</v>
      </c>
    </row>
    <row r="11" spans="1:7" ht="51" outlineLevel="4">
      <c r="A11" s="10" t="s">
        <v>8</v>
      </c>
      <c r="B11" s="11" t="s">
        <v>7</v>
      </c>
      <c r="C11" s="11"/>
      <c r="D11" s="14">
        <v>60038841.979999997</v>
      </c>
      <c r="E11" s="14">
        <v>58341511.350000001</v>
      </c>
      <c r="F11" s="15">
        <f t="shared" si="0"/>
        <v>97.172945756406492</v>
      </c>
    </row>
    <row r="12" spans="1:7" ht="51" outlineLevel="5">
      <c r="A12" s="10" t="s">
        <v>8</v>
      </c>
      <c r="B12" s="11" t="s">
        <v>7</v>
      </c>
      <c r="C12" s="11"/>
      <c r="D12" s="14">
        <v>11731903.98</v>
      </c>
      <c r="E12" s="14">
        <v>11011222.58</v>
      </c>
      <c r="F12" s="15">
        <f t="shared" si="0"/>
        <v>93.85708064753527</v>
      </c>
    </row>
    <row r="13" spans="1:7" ht="102" outlineLevel="7">
      <c r="A13" s="2" t="s">
        <v>279</v>
      </c>
      <c r="B13" s="7" t="s">
        <v>7</v>
      </c>
      <c r="C13" s="7" t="s">
        <v>278</v>
      </c>
      <c r="D13" s="16">
        <f>D12-D14-D15</f>
        <v>2651676.3400000008</v>
      </c>
      <c r="E13" s="16">
        <f>E12-E14-E15</f>
        <v>2438708.1799999997</v>
      </c>
      <c r="F13" s="17">
        <f t="shared" si="0"/>
        <v>91.968546206510226</v>
      </c>
    </row>
    <row r="14" spans="1:7" ht="38.25" outlineLevel="7">
      <c r="A14" s="2" t="s">
        <v>281</v>
      </c>
      <c r="B14" s="7" t="s">
        <v>7</v>
      </c>
      <c r="C14" s="7" t="s">
        <v>280</v>
      </c>
      <c r="D14" s="16">
        <v>8921208.7599999998</v>
      </c>
      <c r="E14" s="16">
        <v>8417034.5700000003</v>
      </c>
      <c r="F14" s="17">
        <f t="shared" si="0"/>
        <v>94.348588811635437</v>
      </c>
    </row>
    <row r="15" spans="1:7" outlineLevel="7">
      <c r="A15" s="2" t="s">
        <v>289</v>
      </c>
      <c r="B15" s="7" t="s">
        <v>7</v>
      </c>
      <c r="C15" s="7" t="s">
        <v>288</v>
      </c>
      <c r="D15" s="16">
        <v>159018.88</v>
      </c>
      <c r="E15" s="16">
        <v>155479.82999999999</v>
      </c>
      <c r="F15" s="17">
        <f t="shared" si="0"/>
        <v>97.774446656900096</v>
      </c>
      <c r="G15" s="1"/>
    </row>
    <row r="16" spans="1:7" ht="114.75" outlineLevel="5">
      <c r="A16" s="10" t="s">
        <v>10</v>
      </c>
      <c r="B16" s="11" t="s">
        <v>9</v>
      </c>
      <c r="C16" s="11"/>
      <c r="D16" s="14">
        <v>4947438</v>
      </c>
      <c r="E16" s="14">
        <v>4947438</v>
      </c>
      <c r="F16" s="15">
        <f t="shared" si="0"/>
        <v>100</v>
      </c>
    </row>
    <row r="17" spans="1:7" ht="38.25" outlineLevel="7">
      <c r="A17" s="2" t="s">
        <v>281</v>
      </c>
      <c r="B17" s="7" t="s">
        <v>9</v>
      </c>
      <c r="C17" s="7" t="s">
        <v>280</v>
      </c>
      <c r="D17" s="16">
        <v>4947438</v>
      </c>
      <c r="E17" s="16">
        <v>4947438</v>
      </c>
      <c r="F17" s="17">
        <f t="shared" si="0"/>
        <v>100</v>
      </c>
    </row>
    <row r="18" spans="1:7" ht="76.5" outlineLevel="5">
      <c r="A18" s="10" t="s">
        <v>12</v>
      </c>
      <c r="B18" s="11" t="s">
        <v>11</v>
      </c>
      <c r="C18" s="11"/>
      <c r="D18" s="14">
        <v>43359500</v>
      </c>
      <c r="E18" s="14">
        <v>42382850.770000003</v>
      </c>
      <c r="F18" s="15">
        <f t="shared" si="0"/>
        <v>97.747554215339207</v>
      </c>
    </row>
    <row r="19" spans="1:7" ht="102" outlineLevel="7">
      <c r="A19" s="2" t="s">
        <v>279</v>
      </c>
      <c r="B19" s="7" t="s">
        <v>11</v>
      </c>
      <c r="C19" s="7" t="s">
        <v>278</v>
      </c>
      <c r="D19" s="16">
        <f>D18-D20</f>
        <v>43250000</v>
      </c>
      <c r="E19" s="16">
        <f>E18-E20</f>
        <v>42273350.770000003</v>
      </c>
      <c r="F19" s="17">
        <f t="shared" si="0"/>
        <v>97.741851491329484</v>
      </c>
    </row>
    <row r="20" spans="1:7" ht="38.25" outlineLevel="7">
      <c r="A20" s="2" t="s">
        <v>281</v>
      </c>
      <c r="B20" s="7" t="s">
        <v>11</v>
      </c>
      <c r="C20" s="7" t="s">
        <v>280</v>
      </c>
      <c r="D20" s="16">
        <v>109500</v>
      </c>
      <c r="E20" s="16">
        <v>109500</v>
      </c>
      <c r="F20" s="17">
        <f t="shared" si="0"/>
        <v>100</v>
      </c>
    </row>
    <row r="21" spans="1:7" ht="51" outlineLevel="4">
      <c r="A21" s="10" t="s">
        <v>14</v>
      </c>
      <c r="B21" s="11" t="s">
        <v>13</v>
      </c>
      <c r="C21" s="11"/>
      <c r="D21" s="14">
        <v>122837</v>
      </c>
      <c r="E21" s="14">
        <v>94837</v>
      </c>
      <c r="F21" s="15">
        <f t="shared" si="0"/>
        <v>77.205565098463822</v>
      </c>
    </row>
    <row r="22" spans="1:7" ht="38.25" outlineLevel="7">
      <c r="A22" s="2" t="s">
        <v>281</v>
      </c>
      <c r="B22" s="7" t="s">
        <v>13</v>
      </c>
      <c r="C22" s="7" t="s">
        <v>280</v>
      </c>
      <c r="D22" s="16">
        <v>122837</v>
      </c>
      <c r="E22" s="16">
        <v>94837</v>
      </c>
      <c r="F22" s="17">
        <f t="shared" si="0"/>
        <v>77.205565098463822</v>
      </c>
    </row>
    <row r="23" spans="1:7" ht="38.25" outlineLevel="4">
      <c r="A23" s="10" t="s">
        <v>16</v>
      </c>
      <c r="B23" s="11" t="s">
        <v>15</v>
      </c>
      <c r="C23" s="11"/>
      <c r="D23" s="14">
        <v>55985</v>
      </c>
      <c r="E23" s="14">
        <v>55985</v>
      </c>
      <c r="F23" s="15">
        <f t="shared" si="0"/>
        <v>100</v>
      </c>
    </row>
    <row r="24" spans="1:7" ht="38.25" outlineLevel="7">
      <c r="A24" s="2" t="s">
        <v>281</v>
      </c>
      <c r="B24" s="7" t="s">
        <v>15</v>
      </c>
      <c r="C24" s="7" t="s">
        <v>280</v>
      </c>
      <c r="D24" s="16">
        <v>55985</v>
      </c>
      <c r="E24" s="16">
        <v>55985</v>
      </c>
      <c r="F24" s="17">
        <f t="shared" si="0"/>
        <v>100</v>
      </c>
    </row>
    <row r="25" spans="1:7" ht="25.5" outlineLevel="3">
      <c r="A25" s="10" t="s">
        <v>18</v>
      </c>
      <c r="B25" s="11" t="s">
        <v>17</v>
      </c>
      <c r="C25" s="11"/>
      <c r="D25" s="14">
        <v>176550327.59</v>
      </c>
      <c r="E25" s="14">
        <v>166792640.97999999</v>
      </c>
      <c r="F25" s="15">
        <f t="shared" si="0"/>
        <v>94.473141600359909</v>
      </c>
    </row>
    <row r="26" spans="1:7" ht="76.5" outlineLevel="4">
      <c r="A26" s="10" t="s">
        <v>20</v>
      </c>
      <c r="B26" s="11" t="s">
        <v>19</v>
      </c>
      <c r="C26" s="11"/>
      <c r="D26" s="14">
        <v>175123842.58000001</v>
      </c>
      <c r="E26" s="14">
        <v>165372925.81</v>
      </c>
      <c r="F26" s="15">
        <f t="shared" si="0"/>
        <v>94.431987885632651</v>
      </c>
    </row>
    <row r="27" spans="1:7" ht="76.5" outlineLevel="5">
      <c r="A27" s="10" t="s">
        <v>20</v>
      </c>
      <c r="B27" s="11" t="s">
        <v>19</v>
      </c>
      <c r="C27" s="11"/>
      <c r="D27" s="14">
        <v>30335682.579999998</v>
      </c>
      <c r="E27" s="14">
        <v>27842941.649999999</v>
      </c>
      <c r="F27" s="15">
        <f t="shared" si="0"/>
        <v>91.782809160709505</v>
      </c>
    </row>
    <row r="28" spans="1:7" ht="102" outlineLevel="7">
      <c r="A28" s="2" t="s">
        <v>279</v>
      </c>
      <c r="B28" s="7" t="s">
        <v>19</v>
      </c>
      <c r="C28" s="7" t="s">
        <v>278</v>
      </c>
      <c r="D28" s="16">
        <f>D27-D29-D30-D31</f>
        <v>10031492.159999996</v>
      </c>
      <c r="E28" s="16">
        <f>E27-E29-E30-E31</f>
        <v>9464771.3200000003</v>
      </c>
      <c r="F28" s="17">
        <f t="shared" si="0"/>
        <v>94.350582834926968</v>
      </c>
    </row>
    <row r="29" spans="1:7" ht="38.25" outlineLevel="7">
      <c r="A29" s="2" t="s">
        <v>281</v>
      </c>
      <c r="B29" s="7" t="s">
        <v>19</v>
      </c>
      <c r="C29" s="7" t="s">
        <v>280</v>
      </c>
      <c r="D29" s="16">
        <v>18741510.23</v>
      </c>
      <c r="E29" s="16">
        <v>17207232.789999999</v>
      </c>
      <c r="F29" s="17">
        <f t="shared" si="0"/>
        <v>91.813480230936534</v>
      </c>
    </row>
    <row r="30" spans="1:7" ht="25.5" outlineLevel="7">
      <c r="A30" s="3" t="s">
        <v>283</v>
      </c>
      <c r="B30" s="7" t="s">
        <v>19</v>
      </c>
      <c r="C30" s="7" t="s">
        <v>282</v>
      </c>
      <c r="D30" s="16">
        <v>1239659.8</v>
      </c>
      <c r="E30" s="16">
        <v>881051.43</v>
      </c>
      <c r="F30" s="17">
        <f t="shared" si="0"/>
        <v>71.072033633743715</v>
      </c>
    </row>
    <row r="31" spans="1:7" outlineLevel="7">
      <c r="A31" s="2" t="s">
        <v>289</v>
      </c>
      <c r="B31" s="7" t="s">
        <v>19</v>
      </c>
      <c r="C31" s="7" t="s">
        <v>288</v>
      </c>
      <c r="D31" s="16">
        <v>323020.39</v>
      </c>
      <c r="E31" s="16">
        <v>289886.11</v>
      </c>
      <c r="F31" s="17">
        <f t="shared" si="0"/>
        <v>89.742356511921741</v>
      </c>
      <c r="G31" s="1"/>
    </row>
    <row r="32" spans="1:7" ht="114.75" outlineLevel="5">
      <c r="A32" s="10" t="s">
        <v>10</v>
      </c>
      <c r="B32" s="11" t="s">
        <v>21</v>
      </c>
      <c r="C32" s="11"/>
      <c r="D32" s="14">
        <v>14390940</v>
      </c>
      <c r="E32" s="14">
        <v>14390940</v>
      </c>
      <c r="F32" s="15">
        <f t="shared" si="0"/>
        <v>100</v>
      </c>
    </row>
    <row r="33" spans="1:6" ht="38.25" outlineLevel="7">
      <c r="A33" s="2" t="s">
        <v>281</v>
      </c>
      <c r="B33" s="7" t="s">
        <v>21</v>
      </c>
      <c r="C33" s="7" t="s">
        <v>280</v>
      </c>
      <c r="D33" s="16">
        <v>14390940</v>
      </c>
      <c r="E33" s="16">
        <v>14390940</v>
      </c>
      <c r="F33" s="17">
        <f t="shared" si="0"/>
        <v>100</v>
      </c>
    </row>
    <row r="34" spans="1:6" ht="165.75" outlineLevel="5">
      <c r="A34" s="12" t="s">
        <v>23</v>
      </c>
      <c r="B34" s="11" t="s">
        <v>22</v>
      </c>
      <c r="C34" s="11"/>
      <c r="D34" s="14">
        <v>121283800</v>
      </c>
      <c r="E34" s="14">
        <v>114177106.16</v>
      </c>
      <c r="F34" s="15">
        <f t="shared" si="0"/>
        <v>94.140442631250011</v>
      </c>
    </row>
    <row r="35" spans="1:6" ht="102" outlineLevel="7">
      <c r="A35" s="2" t="s">
        <v>279</v>
      </c>
      <c r="B35" s="7" t="s">
        <v>22</v>
      </c>
      <c r="C35" s="7" t="s">
        <v>278</v>
      </c>
      <c r="D35" s="16">
        <f>D34-D36</f>
        <v>119705300</v>
      </c>
      <c r="E35" s="16">
        <f>E34-E36</f>
        <v>112598606.16</v>
      </c>
      <c r="F35" s="17">
        <f t="shared" si="0"/>
        <v>94.063175281294974</v>
      </c>
    </row>
    <row r="36" spans="1:6" ht="38.25" outlineLevel="7">
      <c r="A36" s="2" t="s">
        <v>281</v>
      </c>
      <c r="B36" s="7" t="s">
        <v>22</v>
      </c>
      <c r="C36" s="7" t="s">
        <v>280</v>
      </c>
      <c r="D36" s="16">
        <v>1578500</v>
      </c>
      <c r="E36" s="16">
        <v>1578500</v>
      </c>
      <c r="F36" s="17">
        <f t="shared" si="0"/>
        <v>100</v>
      </c>
    </row>
    <row r="37" spans="1:6" ht="76.5" outlineLevel="5">
      <c r="A37" s="10" t="s">
        <v>25</v>
      </c>
      <c r="B37" s="11" t="s">
        <v>24</v>
      </c>
      <c r="C37" s="11"/>
      <c r="D37" s="14">
        <v>1084900</v>
      </c>
      <c r="E37" s="14">
        <v>933418</v>
      </c>
      <c r="F37" s="15">
        <f t="shared" si="0"/>
        <v>86.037238455157151</v>
      </c>
    </row>
    <row r="38" spans="1:6" ht="38.25" outlineLevel="7">
      <c r="A38" s="2" t="s">
        <v>281</v>
      </c>
      <c r="B38" s="7" t="s">
        <v>24</v>
      </c>
      <c r="C38" s="7" t="s">
        <v>280</v>
      </c>
      <c r="D38" s="16">
        <v>1084900</v>
      </c>
      <c r="E38" s="16">
        <v>933418</v>
      </c>
      <c r="F38" s="17">
        <f t="shared" si="0"/>
        <v>86.037238455157151</v>
      </c>
    </row>
    <row r="39" spans="1:6" ht="127.5" outlineLevel="5">
      <c r="A39" s="12" t="s">
        <v>27</v>
      </c>
      <c r="B39" s="11" t="s">
        <v>26</v>
      </c>
      <c r="C39" s="11"/>
      <c r="D39" s="14">
        <v>8028520</v>
      </c>
      <c r="E39" s="14">
        <v>8028520</v>
      </c>
      <c r="F39" s="15">
        <f t="shared" si="0"/>
        <v>100</v>
      </c>
    </row>
    <row r="40" spans="1:6" ht="38.25" outlineLevel="7">
      <c r="A40" s="2" t="s">
        <v>281</v>
      </c>
      <c r="B40" s="7" t="s">
        <v>26</v>
      </c>
      <c r="C40" s="7" t="s">
        <v>280</v>
      </c>
      <c r="D40" s="16">
        <v>8028520</v>
      </c>
      <c r="E40" s="16">
        <v>8028520</v>
      </c>
      <c r="F40" s="17">
        <f t="shared" si="0"/>
        <v>100</v>
      </c>
    </row>
    <row r="41" spans="1:6" ht="51" outlineLevel="4">
      <c r="A41" s="10" t="s">
        <v>29</v>
      </c>
      <c r="B41" s="11" t="s">
        <v>28</v>
      </c>
      <c r="C41" s="11"/>
      <c r="D41" s="14">
        <v>1317858.06</v>
      </c>
      <c r="E41" s="14">
        <v>1313046.3500000001</v>
      </c>
      <c r="F41" s="15">
        <f t="shared" si="0"/>
        <v>99.634884048134893</v>
      </c>
    </row>
    <row r="42" spans="1:6" ht="38.25" outlineLevel="7">
      <c r="A42" s="2" t="s">
        <v>281</v>
      </c>
      <c r="B42" s="7" t="s">
        <v>28</v>
      </c>
      <c r="C42" s="7" t="s">
        <v>280</v>
      </c>
      <c r="D42" s="16">
        <v>1317858.06</v>
      </c>
      <c r="E42" s="16">
        <v>1313046.3500000001</v>
      </c>
      <c r="F42" s="17">
        <f t="shared" si="0"/>
        <v>99.634884048134893</v>
      </c>
    </row>
    <row r="43" spans="1:6" ht="51" outlineLevel="4">
      <c r="A43" s="10" t="s">
        <v>31</v>
      </c>
      <c r="B43" s="11" t="s">
        <v>30</v>
      </c>
      <c r="C43" s="11"/>
      <c r="D43" s="14">
        <v>108626.95</v>
      </c>
      <c r="E43" s="14">
        <v>106668.82</v>
      </c>
      <c r="F43" s="15">
        <f t="shared" si="0"/>
        <v>98.197381036658044</v>
      </c>
    </row>
    <row r="44" spans="1:6" ht="38.25" outlineLevel="7">
      <c r="A44" s="2" t="s">
        <v>281</v>
      </c>
      <c r="B44" s="7" t="s">
        <v>30</v>
      </c>
      <c r="C44" s="7" t="s">
        <v>280</v>
      </c>
      <c r="D44" s="16">
        <v>108626.95</v>
      </c>
      <c r="E44" s="16">
        <v>106668.82</v>
      </c>
      <c r="F44" s="17">
        <f t="shared" si="0"/>
        <v>98.197381036658044</v>
      </c>
    </row>
    <row r="45" spans="1:6" ht="25.5" outlineLevel="3">
      <c r="A45" s="10" t="s">
        <v>33</v>
      </c>
      <c r="B45" s="11" t="s">
        <v>32</v>
      </c>
      <c r="C45" s="11"/>
      <c r="D45" s="14">
        <v>12260541.970000001</v>
      </c>
      <c r="E45" s="14">
        <v>11828922.710000001</v>
      </c>
      <c r="F45" s="15">
        <f t="shared" si="0"/>
        <v>96.479607010390581</v>
      </c>
    </row>
    <row r="46" spans="1:6" ht="51" outlineLevel="4">
      <c r="A46" s="10" t="s">
        <v>35</v>
      </c>
      <c r="B46" s="11" t="s">
        <v>34</v>
      </c>
      <c r="C46" s="11"/>
      <c r="D46" s="14">
        <v>12201941.970000001</v>
      </c>
      <c r="E46" s="14">
        <v>11804085.710000001</v>
      </c>
      <c r="F46" s="15">
        <f t="shared" si="0"/>
        <v>96.739402129774263</v>
      </c>
    </row>
    <row r="47" spans="1:6" ht="102" outlineLevel="7">
      <c r="A47" s="2" t="s">
        <v>279</v>
      </c>
      <c r="B47" s="7" t="s">
        <v>34</v>
      </c>
      <c r="C47" s="7" t="s">
        <v>278</v>
      </c>
      <c r="D47" s="16">
        <f>D46-D48-D49</f>
        <v>11503111.91</v>
      </c>
      <c r="E47" s="16">
        <f>E46-E48-E49</f>
        <v>11211821.16</v>
      </c>
      <c r="F47" s="17">
        <f t="shared" si="0"/>
        <v>97.467722193098268</v>
      </c>
    </row>
    <row r="48" spans="1:6" ht="38.25" outlineLevel="7">
      <c r="A48" s="2" t="s">
        <v>281</v>
      </c>
      <c r="B48" s="7" t="s">
        <v>34</v>
      </c>
      <c r="C48" s="7" t="s">
        <v>280</v>
      </c>
      <c r="D48" s="16">
        <v>693330.06</v>
      </c>
      <c r="E48" s="16">
        <v>586764.55000000005</v>
      </c>
      <c r="F48" s="17">
        <f t="shared" si="0"/>
        <v>84.629901954633269</v>
      </c>
    </row>
    <row r="49" spans="1:6" outlineLevel="7">
      <c r="A49" s="2" t="s">
        <v>289</v>
      </c>
      <c r="B49" s="7" t="s">
        <v>34</v>
      </c>
      <c r="C49" s="7" t="s">
        <v>288</v>
      </c>
      <c r="D49" s="16">
        <v>5500</v>
      </c>
      <c r="E49" s="16">
        <v>5500</v>
      </c>
      <c r="F49" s="17">
        <f t="shared" si="0"/>
        <v>100</v>
      </c>
    </row>
    <row r="50" spans="1:6" ht="38.25" outlineLevel="4">
      <c r="A50" s="10" t="s">
        <v>16</v>
      </c>
      <c r="B50" s="11" t="s">
        <v>36</v>
      </c>
      <c r="C50" s="11"/>
      <c r="D50" s="14">
        <v>58600</v>
      </c>
      <c r="E50" s="14">
        <v>24837</v>
      </c>
      <c r="F50" s="15">
        <f t="shared" si="0"/>
        <v>42.383959044368602</v>
      </c>
    </row>
    <row r="51" spans="1:6" ht="38.25" outlineLevel="7">
      <c r="A51" s="2" t="s">
        <v>281</v>
      </c>
      <c r="B51" s="7" t="s">
        <v>36</v>
      </c>
      <c r="C51" s="7" t="s">
        <v>280</v>
      </c>
      <c r="D51" s="16">
        <v>58600</v>
      </c>
      <c r="E51" s="16">
        <v>24837</v>
      </c>
      <c r="F51" s="17">
        <f t="shared" si="0"/>
        <v>42.383959044368602</v>
      </c>
    </row>
    <row r="52" spans="1:6" ht="51" outlineLevel="3">
      <c r="A52" s="10" t="s">
        <v>38</v>
      </c>
      <c r="B52" s="11" t="s">
        <v>37</v>
      </c>
      <c r="C52" s="11"/>
      <c r="D52" s="14">
        <v>2254230.17</v>
      </c>
      <c r="E52" s="14">
        <v>2252229.1800000002</v>
      </c>
      <c r="F52" s="15">
        <f t="shared" si="0"/>
        <v>99.911233997901832</v>
      </c>
    </row>
    <row r="53" spans="1:6" ht="38.25" outlineLevel="4">
      <c r="A53" s="10" t="s">
        <v>40</v>
      </c>
      <c r="B53" s="11" t="s">
        <v>39</v>
      </c>
      <c r="C53" s="11"/>
      <c r="D53" s="14">
        <v>103607.99</v>
      </c>
      <c r="E53" s="14">
        <v>103607</v>
      </c>
      <c r="F53" s="15">
        <f t="shared" si="0"/>
        <v>99.999044475237866</v>
      </c>
    </row>
    <row r="54" spans="1:6" ht="38.25" outlineLevel="7">
      <c r="A54" s="2" t="s">
        <v>281</v>
      </c>
      <c r="B54" s="7" t="s">
        <v>39</v>
      </c>
      <c r="C54" s="7" t="s">
        <v>280</v>
      </c>
      <c r="D54" s="16">
        <v>103607.99</v>
      </c>
      <c r="E54" s="16">
        <v>103607</v>
      </c>
      <c r="F54" s="17">
        <f t="shared" si="0"/>
        <v>99.999044475237866</v>
      </c>
    </row>
    <row r="55" spans="1:6" ht="51" outlineLevel="4">
      <c r="A55" s="10" t="s">
        <v>42</v>
      </c>
      <c r="B55" s="11" t="s">
        <v>41</v>
      </c>
      <c r="C55" s="11"/>
      <c r="D55" s="14">
        <v>233500</v>
      </c>
      <c r="E55" s="14">
        <v>231500</v>
      </c>
      <c r="F55" s="15">
        <f t="shared" si="0"/>
        <v>99.143468950749465</v>
      </c>
    </row>
    <row r="56" spans="1:6" ht="102" outlineLevel="7">
      <c r="A56" s="2" t="s">
        <v>279</v>
      </c>
      <c r="B56" s="7" t="s">
        <v>41</v>
      </c>
      <c r="C56" s="7" t="s">
        <v>278</v>
      </c>
      <c r="D56" s="16">
        <v>233500</v>
      </c>
      <c r="E56" s="16">
        <v>231500</v>
      </c>
      <c r="F56" s="17">
        <f t="shared" si="0"/>
        <v>99.143468950749465</v>
      </c>
    </row>
    <row r="57" spans="1:6" ht="38.25" outlineLevel="4">
      <c r="A57" s="10" t="s">
        <v>44</v>
      </c>
      <c r="B57" s="11" t="s">
        <v>43</v>
      </c>
      <c r="C57" s="11"/>
      <c r="D57" s="14">
        <v>1403372.18</v>
      </c>
      <c r="E57" s="14">
        <v>1403372.18</v>
      </c>
      <c r="F57" s="15">
        <f t="shared" si="0"/>
        <v>100</v>
      </c>
    </row>
    <row r="58" spans="1:6" ht="102" outlineLevel="7">
      <c r="A58" s="2" t="s">
        <v>279</v>
      </c>
      <c r="B58" s="7" t="s">
        <v>43</v>
      </c>
      <c r="C58" s="7" t="s">
        <v>278</v>
      </c>
      <c r="D58" s="16">
        <v>1403372.18</v>
      </c>
      <c r="E58" s="16">
        <v>1403372.18</v>
      </c>
      <c r="F58" s="17">
        <f t="shared" si="0"/>
        <v>100</v>
      </c>
    </row>
    <row r="59" spans="1:6" ht="89.25" outlineLevel="4">
      <c r="A59" s="10" t="s">
        <v>46</v>
      </c>
      <c r="B59" s="11" t="s">
        <v>45</v>
      </c>
      <c r="C59" s="11"/>
      <c r="D59" s="14">
        <v>513750</v>
      </c>
      <c r="E59" s="14">
        <v>513750</v>
      </c>
      <c r="F59" s="17">
        <f t="shared" si="0"/>
        <v>100</v>
      </c>
    </row>
    <row r="60" spans="1:6" ht="102" outlineLevel="5">
      <c r="A60" s="10" t="s">
        <v>48</v>
      </c>
      <c r="B60" s="11" t="s">
        <v>47</v>
      </c>
      <c r="C60" s="11"/>
      <c r="D60" s="14">
        <v>513750</v>
      </c>
      <c r="E60" s="14">
        <v>513750</v>
      </c>
      <c r="F60" s="15">
        <f t="shared" si="0"/>
        <v>100</v>
      </c>
    </row>
    <row r="61" spans="1:6" ht="38.25" outlineLevel="7">
      <c r="A61" s="2" t="s">
        <v>281</v>
      </c>
      <c r="B61" s="7" t="s">
        <v>47</v>
      </c>
      <c r="C61" s="7" t="s">
        <v>280</v>
      </c>
      <c r="D61" s="16">
        <v>513750</v>
      </c>
      <c r="E61" s="16">
        <v>513750</v>
      </c>
      <c r="F61" s="17">
        <f t="shared" si="0"/>
        <v>100</v>
      </c>
    </row>
    <row r="62" spans="1:6" ht="38.25" outlineLevel="3">
      <c r="A62" s="10" t="s">
        <v>50</v>
      </c>
      <c r="B62" s="11" t="s">
        <v>49</v>
      </c>
      <c r="C62" s="11"/>
      <c r="D62" s="14">
        <v>26284330.039999999</v>
      </c>
      <c r="E62" s="14">
        <v>25418130</v>
      </c>
      <c r="F62" s="15">
        <f t="shared" si="0"/>
        <v>96.704500214835988</v>
      </c>
    </row>
    <row r="63" spans="1:6" ht="25.5" outlineLevel="4">
      <c r="A63" s="10" t="s">
        <v>52</v>
      </c>
      <c r="B63" s="11" t="s">
        <v>51</v>
      </c>
      <c r="C63" s="11"/>
      <c r="D63" s="14">
        <v>3695638.94</v>
      </c>
      <c r="E63" s="14">
        <v>3486723.43</v>
      </c>
      <c r="F63" s="15">
        <f t="shared" si="0"/>
        <v>94.346971839191639</v>
      </c>
    </row>
    <row r="64" spans="1:6" ht="102" outlineLevel="7">
      <c r="A64" s="2" t="s">
        <v>279</v>
      </c>
      <c r="B64" s="7" t="s">
        <v>51</v>
      </c>
      <c r="C64" s="7" t="s">
        <v>278</v>
      </c>
      <c r="D64" s="16">
        <v>3695638.94</v>
      </c>
      <c r="E64" s="16">
        <v>3486723.43</v>
      </c>
      <c r="F64" s="17">
        <f t="shared" si="0"/>
        <v>94.346971839191639</v>
      </c>
    </row>
    <row r="65" spans="1:7" ht="51" outlineLevel="4">
      <c r="A65" s="10" t="s">
        <v>54</v>
      </c>
      <c r="B65" s="11" t="s">
        <v>53</v>
      </c>
      <c r="C65" s="11"/>
      <c r="D65" s="14">
        <v>21042324.98</v>
      </c>
      <c r="E65" s="14">
        <v>20538409.629999999</v>
      </c>
      <c r="F65" s="15">
        <f t="shared" si="0"/>
        <v>97.605229695487765</v>
      </c>
    </row>
    <row r="66" spans="1:7" ht="51" outlineLevel="5">
      <c r="A66" s="10" t="s">
        <v>54</v>
      </c>
      <c r="B66" s="11" t="s">
        <v>53</v>
      </c>
      <c r="C66" s="11"/>
      <c r="D66" s="14">
        <v>18791442.98</v>
      </c>
      <c r="E66" s="14">
        <v>18287527.629999999</v>
      </c>
      <c r="F66" s="15">
        <f t="shared" si="0"/>
        <v>97.318378633634865</v>
      </c>
    </row>
    <row r="67" spans="1:7" ht="102" outlineLevel="7">
      <c r="A67" s="2" t="s">
        <v>279</v>
      </c>
      <c r="B67" s="7" t="s">
        <v>53</v>
      </c>
      <c r="C67" s="7" t="s">
        <v>278</v>
      </c>
      <c r="D67" s="16">
        <f>D66-D68-D69</f>
        <v>16494265.370000001</v>
      </c>
      <c r="E67" s="16">
        <f>E66-E68-E69</f>
        <v>16086841.869999999</v>
      </c>
      <c r="F67" s="17">
        <f t="shared" si="0"/>
        <v>97.529908178020278</v>
      </c>
    </row>
    <row r="68" spans="1:7" ht="38.25" outlineLevel="7">
      <c r="A68" s="2" t="s">
        <v>281</v>
      </c>
      <c r="B68" s="7" t="s">
        <v>53</v>
      </c>
      <c r="C68" s="7" t="s">
        <v>280</v>
      </c>
      <c r="D68" s="16">
        <v>2275430.1</v>
      </c>
      <c r="E68" s="16">
        <v>2179517.64</v>
      </c>
      <c r="F68" s="17">
        <f t="shared" si="0"/>
        <v>95.784864584502074</v>
      </c>
    </row>
    <row r="69" spans="1:7" outlineLevel="7">
      <c r="A69" s="2" t="s">
        <v>289</v>
      </c>
      <c r="B69" s="7" t="s">
        <v>53</v>
      </c>
      <c r="C69" s="7" t="s">
        <v>288</v>
      </c>
      <c r="D69" s="16">
        <v>21747.51</v>
      </c>
      <c r="E69" s="16">
        <v>21168.12</v>
      </c>
      <c r="F69" s="17">
        <f t="shared" si="0"/>
        <v>97.335832929838858</v>
      </c>
      <c r="G69" s="1"/>
    </row>
    <row r="70" spans="1:7" ht="114.75" outlineLevel="5">
      <c r="A70" s="10" t="s">
        <v>10</v>
      </c>
      <c r="B70" s="11" t="s">
        <v>55</v>
      </c>
      <c r="C70" s="11"/>
      <c r="D70" s="14">
        <v>2250882</v>
      </c>
      <c r="E70" s="14">
        <v>2250882</v>
      </c>
      <c r="F70" s="15">
        <f t="shared" si="0"/>
        <v>100</v>
      </c>
    </row>
    <row r="71" spans="1:7" ht="38.25" outlineLevel="7">
      <c r="A71" s="2" t="s">
        <v>281</v>
      </c>
      <c r="B71" s="7" t="s">
        <v>55</v>
      </c>
      <c r="C71" s="7" t="s">
        <v>280</v>
      </c>
      <c r="D71" s="16">
        <v>2250882</v>
      </c>
      <c r="E71" s="16">
        <v>2250882</v>
      </c>
      <c r="F71" s="17">
        <f t="shared" si="0"/>
        <v>100</v>
      </c>
    </row>
    <row r="72" spans="1:7" ht="38.25" outlineLevel="4">
      <c r="A72" s="10" t="s">
        <v>57</v>
      </c>
      <c r="B72" s="11" t="s">
        <v>56</v>
      </c>
      <c r="C72" s="11"/>
      <c r="D72" s="14">
        <v>140200</v>
      </c>
      <c r="E72" s="14">
        <v>135000</v>
      </c>
      <c r="F72" s="15">
        <f t="shared" si="0"/>
        <v>96.291012838801706</v>
      </c>
    </row>
    <row r="73" spans="1:7" ht="102" outlineLevel="7">
      <c r="A73" s="2" t="s">
        <v>279</v>
      </c>
      <c r="B73" s="7" t="s">
        <v>56</v>
      </c>
      <c r="C73" s="7" t="s">
        <v>278</v>
      </c>
      <c r="D73" s="16">
        <v>140200</v>
      </c>
      <c r="E73" s="16">
        <v>135000</v>
      </c>
      <c r="F73" s="17">
        <f t="shared" ref="F73:F136" si="1">E73/D73%</f>
        <v>96.291012838801706</v>
      </c>
    </row>
    <row r="74" spans="1:7" ht="51" outlineLevel="4">
      <c r="A74" s="10" t="s">
        <v>59</v>
      </c>
      <c r="B74" s="11" t="s">
        <v>58</v>
      </c>
      <c r="C74" s="11"/>
      <c r="D74" s="14">
        <v>235790.3</v>
      </c>
      <c r="E74" s="14">
        <v>179420.37</v>
      </c>
      <c r="F74" s="15">
        <f t="shared" si="1"/>
        <v>76.093193825191292</v>
      </c>
    </row>
    <row r="75" spans="1:7" ht="102" outlineLevel="7">
      <c r="A75" s="2" t="s">
        <v>279</v>
      </c>
      <c r="B75" s="7" t="s">
        <v>58</v>
      </c>
      <c r="C75" s="7" t="s">
        <v>278</v>
      </c>
      <c r="D75" s="16">
        <v>165790.29999999999</v>
      </c>
      <c r="E75" s="16">
        <v>113976</v>
      </c>
      <c r="F75" s="17">
        <f t="shared" si="1"/>
        <v>68.747085927222528</v>
      </c>
    </row>
    <row r="76" spans="1:7" ht="38.25" outlineLevel="7">
      <c r="A76" s="2" t="s">
        <v>281</v>
      </c>
      <c r="B76" s="7" t="s">
        <v>58</v>
      </c>
      <c r="C76" s="7" t="s">
        <v>280</v>
      </c>
      <c r="D76" s="16">
        <v>70000</v>
      </c>
      <c r="E76" s="16">
        <v>65444.37</v>
      </c>
      <c r="F76" s="17">
        <f t="shared" si="1"/>
        <v>93.491957142857146</v>
      </c>
    </row>
    <row r="77" spans="1:7" ht="38.25" outlineLevel="4">
      <c r="A77" s="10" t="s">
        <v>61</v>
      </c>
      <c r="B77" s="11" t="s">
        <v>60</v>
      </c>
      <c r="C77" s="11"/>
      <c r="D77" s="14">
        <v>249812</v>
      </c>
      <c r="E77" s="14">
        <v>193045</v>
      </c>
      <c r="F77" s="15">
        <f t="shared" si="1"/>
        <v>77.276111635950244</v>
      </c>
    </row>
    <row r="78" spans="1:7" ht="102" outlineLevel="7">
      <c r="A78" s="2" t="s">
        <v>279</v>
      </c>
      <c r="B78" s="7" t="s">
        <v>60</v>
      </c>
      <c r="C78" s="7" t="s">
        <v>278</v>
      </c>
      <c r="D78" s="16">
        <f>D77-D79</f>
        <v>199812</v>
      </c>
      <c r="E78" s="16">
        <f>E77-E79</f>
        <v>143748</v>
      </c>
      <c r="F78" s="17">
        <f t="shared" si="1"/>
        <v>71.941625127619972</v>
      </c>
    </row>
    <row r="79" spans="1:7" ht="38.25" outlineLevel="7">
      <c r="A79" s="2" t="s">
        <v>281</v>
      </c>
      <c r="B79" s="7" t="s">
        <v>60</v>
      </c>
      <c r="C79" s="7" t="s">
        <v>280</v>
      </c>
      <c r="D79" s="16">
        <v>50000</v>
      </c>
      <c r="E79" s="16">
        <v>49297</v>
      </c>
      <c r="F79" s="17">
        <f t="shared" si="1"/>
        <v>98.593999999999994</v>
      </c>
    </row>
    <row r="80" spans="1:7" ht="25.5" outlineLevel="4">
      <c r="A80" s="10" t="s">
        <v>63</v>
      </c>
      <c r="B80" s="11" t="s">
        <v>62</v>
      </c>
      <c r="C80" s="11"/>
      <c r="D80" s="14">
        <v>312868</v>
      </c>
      <c r="E80" s="14">
        <v>308673.57</v>
      </c>
      <c r="F80" s="15">
        <f t="shared" si="1"/>
        <v>98.65936113632587</v>
      </c>
    </row>
    <row r="81" spans="1:6" ht="102" outlineLevel="7">
      <c r="A81" s="2" t="s">
        <v>279</v>
      </c>
      <c r="B81" s="7" t="s">
        <v>62</v>
      </c>
      <c r="C81" s="7" t="s">
        <v>278</v>
      </c>
      <c r="D81" s="16">
        <v>172868</v>
      </c>
      <c r="E81" s="16">
        <v>172868</v>
      </c>
      <c r="F81" s="17">
        <f t="shared" si="1"/>
        <v>100</v>
      </c>
    </row>
    <row r="82" spans="1:6" ht="38.25" outlineLevel="7">
      <c r="A82" s="2" t="s">
        <v>281</v>
      </c>
      <c r="B82" s="7" t="s">
        <v>62</v>
      </c>
      <c r="C82" s="7" t="s">
        <v>280</v>
      </c>
      <c r="D82" s="16">
        <v>140000</v>
      </c>
      <c r="E82" s="16">
        <v>135805.57</v>
      </c>
      <c r="F82" s="17">
        <f t="shared" si="1"/>
        <v>97.003978571428576</v>
      </c>
    </row>
    <row r="83" spans="1:6" ht="51" outlineLevel="4">
      <c r="A83" s="10" t="s">
        <v>65</v>
      </c>
      <c r="B83" s="11" t="s">
        <v>64</v>
      </c>
      <c r="C83" s="11"/>
      <c r="D83" s="14">
        <v>512465</v>
      </c>
      <c r="E83" s="14">
        <v>511165</v>
      </c>
      <c r="F83" s="15">
        <f t="shared" si="1"/>
        <v>99.74632413920952</v>
      </c>
    </row>
    <row r="84" spans="1:6" ht="38.25" outlineLevel="7">
      <c r="A84" s="2" t="s">
        <v>281</v>
      </c>
      <c r="B84" s="7" t="s">
        <v>64</v>
      </c>
      <c r="C84" s="7" t="s">
        <v>280</v>
      </c>
      <c r="D84" s="16">
        <v>512465</v>
      </c>
      <c r="E84" s="16">
        <v>511165</v>
      </c>
      <c r="F84" s="17">
        <f t="shared" si="1"/>
        <v>99.74632413920952</v>
      </c>
    </row>
    <row r="85" spans="1:6" ht="63.75" outlineLevel="4">
      <c r="A85" s="10" t="s">
        <v>67</v>
      </c>
      <c r="B85" s="11" t="s">
        <v>66</v>
      </c>
      <c r="C85" s="11"/>
      <c r="D85" s="14">
        <v>59537.82</v>
      </c>
      <c r="E85" s="14">
        <v>30000</v>
      </c>
      <c r="F85" s="15">
        <f t="shared" si="1"/>
        <v>50.38813984119674</v>
      </c>
    </row>
    <row r="86" spans="1:6" ht="102" outlineLevel="7">
      <c r="A86" s="2" t="s">
        <v>279</v>
      </c>
      <c r="B86" s="7" t="s">
        <v>66</v>
      </c>
      <c r="C86" s="7" t="s">
        <v>278</v>
      </c>
      <c r="D86" s="16">
        <v>10000</v>
      </c>
      <c r="E86" s="16">
        <v>10000</v>
      </c>
      <c r="F86" s="17">
        <f t="shared" si="1"/>
        <v>100</v>
      </c>
    </row>
    <row r="87" spans="1:6" ht="38.25" outlineLevel="7">
      <c r="A87" s="2" t="s">
        <v>281</v>
      </c>
      <c r="B87" s="7" t="s">
        <v>66</v>
      </c>
      <c r="C87" s="7" t="s">
        <v>280</v>
      </c>
      <c r="D87" s="16">
        <v>49537.82</v>
      </c>
      <c r="E87" s="16">
        <v>20000</v>
      </c>
      <c r="F87" s="17">
        <f t="shared" si="1"/>
        <v>40.37319365284948</v>
      </c>
    </row>
    <row r="88" spans="1:6" ht="38.25" outlineLevel="4">
      <c r="A88" s="10" t="s">
        <v>69</v>
      </c>
      <c r="B88" s="11" t="s">
        <v>68</v>
      </c>
      <c r="C88" s="11"/>
      <c r="D88" s="14">
        <v>35693</v>
      </c>
      <c r="E88" s="14">
        <v>35693</v>
      </c>
      <c r="F88" s="15">
        <f t="shared" si="1"/>
        <v>100</v>
      </c>
    </row>
    <row r="89" spans="1:6" ht="38.25" outlineLevel="7">
      <c r="A89" s="2" t="s">
        <v>281</v>
      </c>
      <c r="B89" s="7" t="s">
        <v>68</v>
      </c>
      <c r="C89" s="7" t="s">
        <v>280</v>
      </c>
      <c r="D89" s="16">
        <v>35693</v>
      </c>
      <c r="E89" s="16">
        <v>35693</v>
      </c>
      <c r="F89" s="17">
        <f t="shared" si="1"/>
        <v>100</v>
      </c>
    </row>
    <row r="90" spans="1:6" ht="25.5" outlineLevel="2">
      <c r="A90" s="10" t="s">
        <v>71</v>
      </c>
      <c r="B90" s="11" t="s">
        <v>70</v>
      </c>
      <c r="C90" s="11"/>
      <c r="D90" s="14">
        <v>6467512.5499999998</v>
      </c>
      <c r="E90" s="14">
        <v>6429957.5499999998</v>
      </c>
      <c r="F90" s="15">
        <f t="shared" si="1"/>
        <v>99.419328533038566</v>
      </c>
    </row>
    <row r="91" spans="1:6" ht="25.5" outlineLevel="3">
      <c r="A91" s="10" t="s">
        <v>73</v>
      </c>
      <c r="B91" s="11" t="s">
        <v>72</v>
      </c>
      <c r="C91" s="11"/>
      <c r="D91" s="14">
        <v>33333.33</v>
      </c>
      <c r="E91" s="14">
        <v>22000</v>
      </c>
      <c r="F91" s="15">
        <f t="shared" si="1"/>
        <v>66.00000660000066</v>
      </c>
    </row>
    <row r="92" spans="1:6" ht="51" outlineLevel="4">
      <c r="A92" s="10" t="s">
        <v>75</v>
      </c>
      <c r="B92" s="11" t="s">
        <v>74</v>
      </c>
      <c r="C92" s="11"/>
      <c r="D92" s="14">
        <v>10000</v>
      </c>
      <c r="E92" s="14">
        <v>10000</v>
      </c>
      <c r="F92" s="15">
        <f t="shared" si="1"/>
        <v>100</v>
      </c>
    </row>
    <row r="93" spans="1:6" ht="102" outlineLevel="7">
      <c r="A93" s="2" t="s">
        <v>279</v>
      </c>
      <c r="B93" s="7" t="s">
        <v>74</v>
      </c>
      <c r="C93" s="7" t="s">
        <v>278</v>
      </c>
      <c r="D93" s="16">
        <v>10000</v>
      </c>
      <c r="E93" s="16">
        <v>10000</v>
      </c>
      <c r="F93" s="17">
        <f t="shared" si="1"/>
        <v>100</v>
      </c>
    </row>
    <row r="94" spans="1:6" ht="51" outlineLevel="4">
      <c r="A94" s="10" t="s">
        <v>77</v>
      </c>
      <c r="B94" s="11" t="s">
        <v>76</v>
      </c>
      <c r="C94" s="11"/>
      <c r="D94" s="14">
        <v>23333.33</v>
      </c>
      <c r="E94" s="14">
        <v>12000</v>
      </c>
      <c r="F94" s="15">
        <f t="shared" si="1"/>
        <v>51.428578775511255</v>
      </c>
    </row>
    <row r="95" spans="1:6" ht="102" outlineLevel="7">
      <c r="A95" s="2" t="s">
        <v>279</v>
      </c>
      <c r="B95" s="7" t="s">
        <v>76</v>
      </c>
      <c r="C95" s="7" t="s">
        <v>278</v>
      </c>
      <c r="D95" s="16">
        <v>12000</v>
      </c>
      <c r="E95" s="16">
        <v>12000</v>
      </c>
      <c r="F95" s="17">
        <f t="shared" si="1"/>
        <v>100</v>
      </c>
    </row>
    <row r="96" spans="1:6" ht="38.25" outlineLevel="7">
      <c r="A96" s="2" t="s">
        <v>281</v>
      </c>
      <c r="B96" s="7" t="s">
        <v>76</v>
      </c>
      <c r="C96" s="7" t="s">
        <v>280</v>
      </c>
      <c r="D96" s="16">
        <v>11333.33</v>
      </c>
      <c r="E96" s="16">
        <v>0</v>
      </c>
      <c r="F96" s="17">
        <f t="shared" si="1"/>
        <v>0</v>
      </c>
    </row>
    <row r="97" spans="1:7" ht="38.25" outlineLevel="3">
      <c r="A97" s="10" t="s">
        <v>79</v>
      </c>
      <c r="B97" s="11" t="s">
        <v>78</v>
      </c>
      <c r="C97" s="11"/>
      <c r="D97" s="14">
        <v>6434179.2199999997</v>
      </c>
      <c r="E97" s="14">
        <v>6407957.5499999998</v>
      </c>
      <c r="F97" s="15">
        <f t="shared" si="1"/>
        <v>99.592462859621747</v>
      </c>
    </row>
    <row r="98" spans="1:7" ht="38.25" outlineLevel="4">
      <c r="A98" s="10" t="s">
        <v>81</v>
      </c>
      <c r="B98" s="11" t="s">
        <v>80</v>
      </c>
      <c r="C98" s="11"/>
      <c r="D98" s="14">
        <v>6434179.2199999997</v>
      </c>
      <c r="E98" s="14">
        <v>6407957.5499999998</v>
      </c>
      <c r="F98" s="15">
        <f t="shared" si="1"/>
        <v>99.592462859621747</v>
      </c>
    </row>
    <row r="99" spans="1:7" ht="38.25" outlineLevel="5">
      <c r="A99" s="10" t="s">
        <v>81</v>
      </c>
      <c r="B99" s="11" t="s">
        <v>80</v>
      </c>
      <c r="C99" s="11"/>
      <c r="D99" s="14">
        <v>5767512.5499999998</v>
      </c>
      <c r="E99" s="14">
        <v>5741290.8799999999</v>
      </c>
      <c r="F99" s="15">
        <f t="shared" si="1"/>
        <v>99.545355649031066</v>
      </c>
    </row>
    <row r="100" spans="1:7" ht="38.25" outlineLevel="7">
      <c r="A100" s="2" t="s">
        <v>281</v>
      </c>
      <c r="B100" s="7" t="s">
        <v>80</v>
      </c>
      <c r="C100" s="7" t="s">
        <v>280</v>
      </c>
      <c r="D100" s="16">
        <v>5767512.5499999998</v>
      </c>
      <c r="E100" s="16">
        <v>5741290.8799999999</v>
      </c>
      <c r="F100" s="17">
        <f t="shared" si="1"/>
        <v>99.545355649031066</v>
      </c>
    </row>
    <row r="101" spans="1:7" ht="76.5" outlineLevel="5">
      <c r="A101" s="10" t="s">
        <v>83</v>
      </c>
      <c r="B101" s="11" t="s">
        <v>82</v>
      </c>
      <c r="C101" s="11"/>
      <c r="D101" s="14">
        <v>666666.67000000004</v>
      </c>
      <c r="E101" s="14">
        <v>666666.67000000004</v>
      </c>
      <c r="F101" s="15">
        <f t="shared" si="1"/>
        <v>100</v>
      </c>
    </row>
    <row r="102" spans="1:7" ht="38.25" outlineLevel="7">
      <c r="A102" s="2" t="s">
        <v>281</v>
      </c>
      <c r="B102" s="7" t="s">
        <v>82</v>
      </c>
      <c r="C102" s="7" t="s">
        <v>280</v>
      </c>
      <c r="D102" s="16">
        <v>666666.67000000004</v>
      </c>
      <c r="E102" s="16">
        <v>666666.67000000004</v>
      </c>
      <c r="F102" s="17">
        <f t="shared" si="1"/>
        <v>100</v>
      </c>
    </row>
    <row r="103" spans="1:7" ht="38.25" outlineLevel="2">
      <c r="A103" s="10" t="s">
        <v>85</v>
      </c>
      <c r="B103" s="11" t="s">
        <v>84</v>
      </c>
      <c r="C103" s="11"/>
      <c r="D103" s="14">
        <v>51700777.299999997</v>
      </c>
      <c r="E103" s="14">
        <f>E104+E115+E120+E135</f>
        <v>50403176.969999999</v>
      </c>
      <c r="F103" s="15">
        <f t="shared" si="1"/>
        <v>97.490172493015891</v>
      </c>
    </row>
    <row r="104" spans="1:7" ht="63.75" outlineLevel="3">
      <c r="A104" s="10" t="s">
        <v>87</v>
      </c>
      <c r="B104" s="11" t="s">
        <v>86</v>
      </c>
      <c r="C104" s="11"/>
      <c r="D104" s="14">
        <v>17968253.93</v>
      </c>
      <c r="E104" s="14">
        <f>E105+E108+E111</f>
        <v>17388030.960000001</v>
      </c>
      <c r="F104" s="15">
        <f t="shared" si="1"/>
        <v>96.770843888001536</v>
      </c>
      <c r="G104" s="1"/>
    </row>
    <row r="105" spans="1:7" ht="38.25" outlineLevel="4">
      <c r="A105" s="10" t="s">
        <v>89</v>
      </c>
      <c r="B105" s="11" t="s">
        <v>88</v>
      </c>
      <c r="C105" s="11"/>
      <c r="D105" s="14">
        <v>15200</v>
      </c>
      <c r="E105" s="14">
        <v>15200</v>
      </c>
      <c r="F105" s="15">
        <f t="shared" si="1"/>
        <v>100</v>
      </c>
      <c r="G105" s="1"/>
    </row>
    <row r="106" spans="1:7" ht="63.75" outlineLevel="5">
      <c r="A106" s="10" t="s">
        <v>91</v>
      </c>
      <c r="B106" s="11" t="s">
        <v>90</v>
      </c>
      <c r="C106" s="11"/>
      <c r="D106" s="14">
        <v>15200</v>
      </c>
      <c r="E106" s="14">
        <v>15200</v>
      </c>
      <c r="F106" s="15">
        <f t="shared" si="1"/>
        <v>100</v>
      </c>
    </row>
    <row r="107" spans="1:7" ht="38.25" outlineLevel="7">
      <c r="A107" s="2" t="s">
        <v>281</v>
      </c>
      <c r="B107" s="7" t="s">
        <v>90</v>
      </c>
      <c r="C107" s="7" t="s">
        <v>280</v>
      </c>
      <c r="D107" s="16">
        <v>15200</v>
      </c>
      <c r="E107" s="16">
        <v>15200</v>
      </c>
      <c r="F107" s="17">
        <f t="shared" si="1"/>
        <v>100</v>
      </c>
    </row>
    <row r="108" spans="1:7" ht="38.25" outlineLevel="4">
      <c r="A108" s="10" t="s">
        <v>93</v>
      </c>
      <c r="B108" s="11" t="s">
        <v>92</v>
      </c>
      <c r="C108" s="11"/>
      <c r="D108" s="14">
        <v>751334</v>
      </c>
      <c r="E108" s="14">
        <v>751334</v>
      </c>
      <c r="F108" s="15">
        <f t="shared" si="1"/>
        <v>100</v>
      </c>
    </row>
    <row r="109" spans="1:7" ht="204" outlineLevel="5">
      <c r="A109" s="12" t="s">
        <v>95</v>
      </c>
      <c r="B109" s="11" t="s">
        <v>94</v>
      </c>
      <c r="C109" s="11"/>
      <c r="D109" s="14">
        <v>751334</v>
      </c>
      <c r="E109" s="14">
        <v>751334</v>
      </c>
      <c r="F109" s="15">
        <f t="shared" si="1"/>
        <v>100</v>
      </c>
    </row>
    <row r="110" spans="1:7" ht="38.25" outlineLevel="7">
      <c r="A110" s="2" t="s">
        <v>281</v>
      </c>
      <c r="B110" s="7" t="s">
        <v>94</v>
      </c>
      <c r="C110" s="7" t="s">
        <v>280</v>
      </c>
      <c r="D110" s="16">
        <v>751334</v>
      </c>
      <c r="E110" s="16">
        <v>751334</v>
      </c>
      <c r="F110" s="17">
        <f t="shared" si="1"/>
        <v>100</v>
      </c>
    </row>
    <row r="111" spans="1:7" ht="38.25" outlineLevel="4">
      <c r="A111" s="10" t="s">
        <v>97</v>
      </c>
      <c r="B111" s="11" t="s">
        <v>96</v>
      </c>
      <c r="C111" s="11"/>
      <c r="D111" s="14">
        <v>17201719.93</v>
      </c>
      <c r="E111" s="14">
        <f>16621072.88+424.08</f>
        <v>16621496.960000001</v>
      </c>
      <c r="F111" s="15">
        <f t="shared" si="1"/>
        <v>96.626947931014243</v>
      </c>
    </row>
    <row r="112" spans="1:7" ht="102" outlineLevel="7">
      <c r="A112" s="2" t="s">
        <v>279</v>
      </c>
      <c r="B112" s="7" t="s">
        <v>96</v>
      </c>
      <c r="C112" s="7" t="s">
        <v>278</v>
      </c>
      <c r="D112" s="16">
        <f>D111-D113-D114</f>
        <v>15905247.289999999</v>
      </c>
      <c r="E112" s="16">
        <f>E111-E113-E114</f>
        <v>15511379.82</v>
      </c>
      <c r="F112" s="17">
        <f t="shared" si="1"/>
        <v>97.523663336893648</v>
      </c>
    </row>
    <row r="113" spans="1:7" ht="38.25" outlineLevel="7">
      <c r="A113" s="2" t="s">
        <v>281</v>
      </c>
      <c r="B113" s="7" t="s">
        <v>96</v>
      </c>
      <c r="C113" s="7" t="s">
        <v>280</v>
      </c>
      <c r="D113" s="16">
        <v>1276472.6399999999</v>
      </c>
      <c r="E113" s="16">
        <f>1103015.9+424.08</f>
        <v>1103439.98</v>
      </c>
      <c r="F113" s="17">
        <f t="shared" si="1"/>
        <v>86.44446777958359</v>
      </c>
    </row>
    <row r="114" spans="1:7" outlineLevel="7">
      <c r="A114" s="2" t="s">
        <v>289</v>
      </c>
      <c r="B114" s="7" t="s">
        <v>96</v>
      </c>
      <c r="C114" s="7" t="s">
        <v>288</v>
      </c>
      <c r="D114" s="16">
        <v>20000</v>
      </c>
      <c r="E114" s="16">
        <v>6677.16</v>
      </c>
      <c r="F114" s="17">
        <f t="shared" si="1"/>
        <v>33.385799999999996</v>
      </c>
      <c r="G114" s="1"/>
    </row>
    <row r="115" spans="1:7" ht="38.25" outlineLevel="3">
      <c r="A115" s="10" t="s">
        <v>99</v>
      </c>
      <c r="B115" s="11" t="s">
        <v>98</v>
      </c>
      <c r="C115" s="11"/>
      <c r="D115" s="14">
        <v>2055927.13</v>
      </c>
      <c r="E115" s="14">
        <f>1993799.88</f>
        <v>1993799.88</v>
      </c>
      <c r="F115" s="15">
        <f t="shared" si="1"/>
        <v>96.978139492716352</v>
      </c>
    </row>
    <row r="116" spans="1:7" ht="38.25" outlineLevel="4">
      <c r="A116" s="10" t="s">
        <v>101</v>
      </c>
      <c r="B116" s="11" t="s">
        <v>100</v>
      </c>
      <c r="C116" s="11"/>
      <c r="D116" s="14">
        <v>2055927.13</v>
      </c>
      <c r="E116" s="14">
        <f>1993799.88</f>
        <v>1993799.88</v>
      </c>
      <c r="F116" s="15">
        <f t="shared" si="1"/>
        <v>96.978139492716352</v>
      </c>
    </row>
    <row r="117" spans="1:7" ht="102" outlineLevel="7">
      <c r="A117" s="2" t="s">
        <v>279</v>
      </c>
      <c r="B117" s="7" t="s">
        <v>100</v>
      </c>
      <c r="C117" s="7" t="s">
        <v>278</v>
      </c>
      <c r="D117" s="16">
        <f>D116-D118-D119</f>
        <v>1654283.2799999998</v>
      </c>
      <c r="E117" s="16">
        <f>E116-E118-E119</f>
        <v>1613245.88</v>
      </c>
      <c r="F117" s="17">
        <f t="shared" si="1"/>
        <v>97.519324501665778</v>
      </c>
    </row>
    <row r="118" spans="1:7" ht="38.25" outlineLevel="7">
      <c r="A118" s="2" t="s">
        <v>281</v>
      </c>
      <c r="B118" s="7" t="s">
        <v>100</v>
      </c>
      <c r="C118" s="7" t="s">
        <v>280</v>
      </c>
      <c r="D118" s="16">
        <v>379765.37</v>
      </c>
      <c r="E118" s="16">
        <v>358675.52</v>
      </c>
      <c r="F118" s="17">
        <f t="shared" si="1"/>
        <v>94.446610547981251</v>
      </c>
    </row>
    <row r="119" spans="1:7" outlineLevel="7">
      <c r="A119" s="2" t="s">
        <v>289</v>
      </c>
      <c r="B119" s="7" t="s">
        <v>100</v>
      </c>
      <c r="C119" s="7" t="s">
        <v>288</v>
      </c>
      <c r="D119" s="16">
        <v>21878.48</v>
      </c>
      <c r="E119" s="16">
        <v>21878.48</v>
      </c>
      <c r="F119" s="17">
        <f t="shared" si="1"/>
        <v>100</v>
      </c>
      <c r="G119" s="1"/>
    </row>
    <row r="120" spans="1:7" ht="38.25" outlineLevel="3">
      <c r="A120" s="10" t="s">
        <v>103</v>
      </c>
      <c r="B120" s="11" t="s">
        <v>102</v>
      </c>
      <c r="C120" s="11"/>
      <c r="D120" s="14">
        <v>27897009.219999999</v>
      </c>
      <c r="E120" s="14">
        <v>27298446.91</v>
      </c>
      <c r="F120" s="15">
        <f t="shared" si="1"/>
        <v>97.85438537414656</v>
      </c>
    </row>
    <row r="121" spans="1:7" ht="51" outlineLevel="4">
      <c r="A121" s="10" t="s">
        <v>105</v>
      </c>
      <c r="B121" s="11" t="s">
        <v>104</v>
      </c>
      <c r="C121" s="11"/>
      <c r="D121" s="14">
        <v>1285930</v>
      </c>
      <c r="E121" s="14">
        <v>1285930</v>
      </c>
      <c r="F121" s="15">
        <f t="shared" si="1"/>
        <v>100</v>
      </c>
    </row>
    <row r="122" spans="1:7" ht="51" outlineLevel="5">
      <c r="A122" s="10" t="s">
        <v>105</v>
      </c>
      <c r="B122" s="11" t="s">
        <v>104</v>
      </c>
      <c r="C122" s="11"/>
      <c r="D122" s="14">
        <v>50330</v>
      </c>
      <c r="E122" s="14">
        <v>50330</v>
      </c>
      <c r="F122" s="15">
        <f t="shared" si="1"/>
        <v>100</v>
      </c>
    </row>
    <row r="123" spans="1:7" ht="38.25" outlineLevel="7">
      <c r="A123" s="2" t="s">
        <v>281</v>
      </c>
      <c r="B123" s="7" t="s">
        <v>104</v>
      </c>
      <c r="C123" s="7" t="s">
        <v>280</v>
      </c>
      <c r="D123" s="16">
        <v>50330</v>
      </c>
      <c r="E123" s="16">
        <v>50330</v>
      </c>
      <c r="F123" s="17">
        <f t="shared" si="1"/>
        <v>100</v>
      </c>
    </row>
    <row r="124" spans="1:7" ht="38.25" outlineLevel="5">
      <c r="A124" s="10" t="s">
        <v>107</v>
      </c>
      <c r="B124" s="11" t="s">
        <v>106</v>
      </c>
      <c r="C124" s="11"/>
      <c r="D124" s="14">
        <v>1235600</v>
      </c>
      <c r="E124" s="14">
        <v>1235600</v>
      </c>
      <c r="F124" s="15">
        <f t="shared" si="1"/>
        <v>100</v>
      </c>
    </row>
    <row r="125" spans="1:7" ht="38.25" outlineLevel="7">
      <c r="A125" s="2" t="s">
        <v>281</v>
      </c>
      <c r="B125" s="7" t="s">
        <v>106</v>
      </c>
      <c r="C125" s="7" t="s">
        <v>280</v>
      </c>
      <c r="D125" s="16">
        <v>1235600</v>
      </c>
      <c r="E125" s="16">
        <v>1235600</v>
      </c>
      <c r="F125" s="17">
        <f t="shared" si="1"/>
        <v>100</v>
      </c>
    </row>
    <row r="126" spans="1:7" ht="76.5" outlineLevel="4">
      <c r="A126" s="10" t="s">
        <v>109</v>
      </c>
      <c r="B126" s="11" t="s">
        <v>108</v>
      </c>
      <c r="C126" s="11"/>
      <c r="D126" s="14">
        <v>824908</v>
      </c>
      <c r="E126" s="14">
        <v>824908</v>
      </c>
      <c r="F126" s="15">
        <f t="shared" si="1"/>
        <v>100</v>
      </c>
    </row>
    <row r="127" spans="1:7" ht="102" outlineLevel="7">
      <c r="A127" s="2" t="s">
        <v>279</v>
      </c>
      <c r="B127" s="7" t="s">
        <v>108</v>
      </c>
      <c r="C127" s="7" t="s">
        <v>278</v>
      </c>
      <c r="D127" s="16">
        <v>824908</v>
      </c>
      <c r="E127" s="16">
        <v>824908</v>
      </c>
      <c r="F127" s="17">
        <f t="shared" si="1"/>
        <v>100</v>
      </c>
    </row>
    <row r="128" spans="1:7" ht="38.25" outlineLevel="4">
      <c r="A128" s="10" t="s">
        <v>111</v>
      </c>
      <c r="B128" s="11" t="s">
        <v>110</v>
      </c>
      <c r="C128" s="11"/>
      <c r="D128" s="14">
        <v>25786171.219999999</v>
      </c>
      <c r="E128" s="14">
        <v>25187608.91</v>
      </c>
      <c r="F128" s="15">
        <f t="shared" si="1"/>
        <v>97.678746856626205</v>
      </c>
    </row>
    <row r="129" spans="1:7" ht="38.25" outlineLevel="5">
      <c r="A129" s="10" t="s">
        <v>111</v>
      </c>
      <c r="B129" s="11" t="s">
        <v>110</v>
      </c>
      <c r="C129" s="11"/>
      <c r="D129" s="14">
        <v>23856471.219999999</v>
      </c>
      <c r="E129" s="14">
        <v>23272728.91</v>
      </c>
      <c r="F129" s="15">
        <f t="shared" si="1"/>
        <v>97.553107060064193</v>
      </c>
    </row>
    <row r="130" spans="1:7" ht="102" outlineLevel="7">
      <c r="A130" s="2" t="s">
        <v>279</v>
      </c>
      <c r="B130" s="7" t="s">
        <v>110</v>
      </c>
      <c r="C130" s="7" t="s">
        <v>278</v>
      </c>
      <c r="D130" s="16">
        <f>D129-D131-D132</f>
        <v>21605954.779999997</v>
      </c>
      <c r="E130" s="16">
        <f>E129-E131-E132</f>
        <v>21053545.069999997</v>
      </c>
      <c r="F130" s="17">
        <f t="shared" si="1"/>
        <v>97.443252493931212</v>
      </c>
    </row>
    <row r="131" spans="1:7" ht="38.25" outlineLevel="7">
      <c r="A131" s="2" t="s">
        <v>281</v>
      </c>
      <c r="B131" s="7" t="s">
        <v>110</v>
      </c>
      <c r="C131" s="7" t="s">
        <v>280</v>
      </c>
      <c r="D131" s="16">
        <v>2167392.6800000002</v>
      </c>
      <c r="E131" s="16">
        <v>2136060.08</v>
      </c>
      <c r="F131" s="17">
        <f t="shared" si="1"/>
        <v>98.554364408022266</v>
      </c>
    </row>
    <row r="132" spans="1:7" outlineLevel="7">
      <c r="A132" s="2" t="s">
        <v>289</v>
      </c>
      <c r="B132" s="7" t="s">
        <v>110</v>
      </c>
      <c r="C132" s="7" t="s">
        <v>288</v>
      </c>
      <c r="D132" s="16">
        <v>83123.759999999995</v>
      </c>
      <c r="E132" s="16">
        <v>83123.759999999995</v>
      </c>
      <c r="F132" s="17">
        <f t="shared" si="1"/>
        <v>100</v>
      </c>
      <c r="G132" s="1"/>
    </row>
    <row r="133" spans="1:7" ht="114.75" outlineLevel="5">
      <c r="A133" s="10" t="s">
        <v>10</v>
      </c>
      <c r="B133" s="11" t="s">
        <v>112</v>
      </c>
      <c r="C133" s="11"/>
      <c r="D133" s="14">
        <v>1929700</v>
      </c>
      <c r="E133" s="14">
        <v>1914880</v>
      </c>
      <c r="F133" s="15">
        <f t="shared" si="1"/>
        <v>99.232004974866555</v>
      </c>
    </row>
    <row r="134" spans="1:7" ht="38.25" outlineLevel="7">
      <c r="A134" s="2" t="s">
        <v>281</v>
      </c>
      <c r="B134" s="7" t="s">
        <v>112</v>
      </c>
      <c r="C134" s="7" t="s">
        <v>280</v>
      </c>
      <c r="D134" s="16">
        <v>1929700</v>
      </c>
      <c r="E134" s="16">
        <v>1914880</v>
      </c>
      <c r="F134" s="17">
        <f t="shared" si="1"/>
        <v>99.232004974866555</v>
      </c>
    </row>
    <row r="135" spans="1:7" ht="38.25" outlineLevel="3">
      <c r="A135" s="10" t="s">
        <v>114</v>
      </c>
      <c r="B135" s="11" t="s">
        <v>113</v>
      </c>
      <c r="C135" s="11"/>
      <c r="D135" s="14">
        <v>3779587.02</v>
      </c>
      <c r="E135" s="14">
        <f>E136+E138</f>
        <v>3722899.22</v>
      </c>
      <c r="F135" s="15">
        <f t="shared" si="1"/>
        <v>98.500158887729498</v>
      </c>
    </row>
    <row r="136" spans="1:7" ht="63.75" outlineLevel="4">
      <c r="A136" s="10" t="s">
        <v>116</v>
      </c>
      <c r="B136" s="11" t="s">
        <v>115</v>
      </c>
      <c r="C136" s="11"/>
      <c r="D136" s="14">
        <v>5300</v>
      </c>
      <c r="E136" s="14">
        <v>5300</v>
      </c>
      <c r="F136" s="15">
        <f t="shared" si="1"/>
        <v>100</v>
      </c>
    </row>
    <row r="137" spans="1:7" outlineLevel="7">
      <c r="A137" s="2" t="s">
        <v>289</v>
      </c>
      <c r="B137" s="7" t="s">
        <v>115</v>
      </c>
      <c r="C137" s="7" t="s">
        <v>288</v>
      </c>
      <c r="D137" s="16">
        <v>5300</v>
      </c>
      <c r="E137" s="16">
        <v>5300</v>
      </c>
      <c r="F137" s="17">
        <f t="shared" ref="F137:F200" si="2">E137/D137%</f>
        <v>100</v>
      </c>
    </row>
    <row r="138" spans="1:7" ht="51" outlineLevel="4">
      <c r="A138" s="10" t="s">
        <v>118</v>
      </c>
      <c r="B138" s="11" t="s">
        <v>117</v>
      </c>
      <c r="C138" s="11"/>
      <c r="D138" s="14">
        <v>3774287.02</v>
      </c>
      <c r="E138" s="14">
        <f>3742512.12-24912.9</f>
        <v>3717599.22</v>
      </c>
      <c r="F138" s="15">
        <f t="shared" si="2"/>
        <v>98.498052752755413</v>
      </c>
    </row>
    <row r="139" spans="1:7" ht="102" outlineLevel="7">
      <c r="A139" s="2" t="s">
        <v>279</v>
      </c>
      <c r="B139" s="7" t="s">
        <v>117</v>
      </c>
      <c r="C139" s="7" t="s">
        <v>278</v>
      </c>
      <c r="D139" s="16">
        <f>D138-D140-D141</f>
        <v>3526357.5500000003</v>
      </c>
      <c r="E139" s="16">
        <f>E138-E140-E141</f>
        <v>3485879.95</v>
      </c>
      <c r="F139" s="17">
        <f t="shared" si="2"/>
        <v>98.85214135475286</v>
      </c>
    </row>
    <row r="140" spans="1:7" ht="38.25" outlineLevel="7">
      <c r="A140" s="2" t="s">
        <v>281</v>
      </c>
      <c r="B140" s="7" t="s">
        <v>117</v>
      </c>
      <c r="C140" s="7" t="s">
        <v>280</v>
      </c>
      <c r="D140" s="16">
        <v>246214.49</v>
      </c>
      <c r="E140" s="16">
        <v>230004.38</v>
      </c>
      <c r="F140" s="17">
        <f t="shared" si="2"/>
        <v>93.416264818532824</v>
      </c>
    </row>
    <row r="141" spans="1:7" outlineLevel="7">
      <c r="A141" s="2" t="s">
        <v>289</v>
      </c>
      <c r="B141" s="7" t="s">
        <v>117</v>
      </c>
      <c r="C141" s="7" t="s">
        <v>288</v>
      </c>
      <c r="D141" s="16">
        <v>1714.98</v>
      </c>
      <c r="E141" s="16">
        <v>1714.89</v>
      </c>
      <c r="F141" s="17">
        <f t="shared" si="2"/>
        <v>99.994752125389226</v>
      </c>
    </row>
    <row r="142" spans="1:7" ht="38.25" outlineLevel="2">
      <c r="A142" s="10" t="s">
        <v>120</v>
      </c>
      <c r="B142" s="11" t="s">
        <v>119</v>
      </c>
      <c r="C142" s="11"/>
      <c r="D142" s="14">
        <v>211000</v>
      </c>
      <c r="E142" s="14">
        <v>105480</v>
      </c>
      <c r="F142" s="15">
        <f t="shared" si="2"/>
        <v>49.990521327014221</v>
      </c>
    </row>
    <row r="143" spans="1:7" ht="25.5" outlineLevel="3">
      <c r="A143" s="10" t="s">
        <v>122</v>
      </c>
      <c r="B143" s="11" t="s">
        <v>121</v>
      </c>
      <c r="C143" s="11"/>
      <c r="D143" s="14">
        <v>70000</v>
      </c>
      <c r="E143" s="14">
        <v>0</v>
      </c>
      <c r="F143" s="15">
        <f t="shared" si="2"/>
        <v>0</v>
      </c>
    </row>
    <row r="144" spans="1:7" ht="76.5" outlineLevel="4">
      <c r="A144" s="10" t="s">
        <v>124</v>
      </c>
      <c r="B144" s="11" t="s">
        <v>123</v>
      </c>
      <c r="C144" s="11"/>
      <c r="D144" s="14">
        <v>70000</v>
      </c>
      <c r="E144" s="14">
        <v>0</v>
      </c>
      <c r="F144" s="15">
        <f t="shared" si="2"/>
        <v>0</v>
      </c>
    </row>
    <row r="145" spans="1:6" outlineLevel="7">
      <c r="A145" s="2" t="s">
        <v>289</v>
      </c>
      <c r="B145" s="7" t="s">
        <v>123</v>
      </c>
      <c r="C145" s="7" t="s">
        <v>288</v>
      </c>
      <c r="D145" s="16">
        <v>70000</v>
      </c>
      <c r="E145" s="16">
        <v>0</v>
      </c>
      <c r="F145" s="17">
        <f t="shared" si="2"/>
        <v>0</v>
      </c>
    </row>
    <row r="146" spans="1:6" outlineLevel="3">
      <c r="A146" s="10" t="s">
        <v>126</v>
      </c>
      <c r="B146" s="11" t="s">
        <v>125</v>
      </c>
      <c r="C146" s="11"/>
      <c r="D146" s="14">
        <v>30000</v>
      </c>
      <c r="E146" s="14">
        <v>0</v>
      </c>
      <c r="F146" s="15">
        <f t="shared" si="2"/>
        <v>0</v>
      </c>
    </row>
    <row r="147" spans="1:6" ht="89.25" outlineLevel="4">
      <c r="A147" s="10" t="s">
        <v>128</v>
      </c>
      <c r="B147" s="11" t="s">
        <v>127</v>
      </c>
      <c r="C147" s="11"/>
      <c r="D147" s="14">
        <v>30000</v>
      </c>
      <c r="E147" s="14">
        <v>0</v>
      </c>
      <c r="F147" s="15">
        <f t="shared" si="2"/>
        <v>0</v>
      </c>
    </row>
    <row r="148" spans="1:6" ht="38.25" outlineLevel="7">
      <c r="A148" s="2" t="s">
        <v>281</v>
      </c>
      <c r="B148" s="7" t="s">
        <v>127</v>
      </c>
      <c r="C148" s="7" t="s">
        <v>280</v>
      </c>
      <c r="D148" s="16">
        <v>30000</v>
      </c>
      <c r="E148" s="16">
        <v>0</v>
      </c>
      <c r="F148" s="17">
        <f t="shared" si="2"/>
        <v>0</v>
      </c>
    </row>
    <row r="149" spans="1:6" ht="25.5" outlineLevel="3">
      <c r="A149" s="10" t="s">
        <v>130</v>
      </c>
      <c r="B149" s="11" t="s">
        <v>129</v>
      </c>
      <c r="C149" s="11"/>
      <c r="D149" s="14">
        <v>111000</v>
      </c>
      <c r="E149" s="14">
        <v>105480</v>
      </c>
      <c r="F149" s="15">
        <f t="shared" si="2"/>
        <v>95.027027027027032</v>
      </c>
    </row>
    <row r="150" spans="1:6" ht="51" outlineLevel="4">
      <c r="A150" s="10" t="s">
        <v>132</v>
      </c>
      <c r="B150" s="11" t="s">
        <v>131</v>
      </c>
      <c r="C150" s="11"/>
      <c r="D150" s="14">
        <v>111000</v>
      </c>
      <c r="E150" s="14">
        <v>105480</v>
      </c>
      <c r="F150" s="15">
        <f t="shared" si="2"/>
        <v>95.027027027027032</v>
      </c>
    </row>
    <row r="151" spans="1:6" ht="102" outlineLevel="7">
      <c r="A151" s="2" t="s">
        <v>279</v>
      </c>
      <c r="B151" s="7" t="s">
        <v>131</v>
      </c>
      <c r="C151" s="7" t="s">
        <v>278</v>
      </c>
      <c r="D151" s="16">
        <f>D150-D152</f>
        <v>107000</v>
      </c>
      <c r="E151" s="16">
        <f>E150-E152</f>
        <v>105480</v>
      </c>
      <c r="F151" s="17">
        <f t="shared" si="2"/>
        <v>98.579439252336442</v>
      </c>
    </row>
    <row r="152" spans="1:6" ht="38.25" outlineLevel="7">
      <c r="A152" s="2" t="s">
        <v>281</v>
      </c>
      <c r="B152" s="7" t="s">
        <v>131</v>
      </c>
      <c r="C152" s="7" t="s">
        <v>280</v>
      </c>
      <c r="D152" s="16">
        <v>4000</v>
      </c>
      <c r="E152" s="16">
        <v>0</v>
      </c>
      <c r="F152" s="17">
        <f t="shared" si="2"/>
        <v>0</v>
      </c>
    </row>
    <row r="153" spans="1:6" ht="51" outlineLevel="2">
      <c r="A153" s="10" t="s">
        <v>134</v>
      </c>
      <c r="B153" s="11" t="s">
        <v>133</v>
      </c>
      <c r="C153" s="11"/>
      <c r="D153" s="14">
        <v>24029100</v>
      </c>
      <c r="E153" s="14">
        <v>24027303.09</v>
      </c>
      <c r="F153" s="15">
        <f t="shared" si="2"/>
        <v>99.992521942145146</v>
      </c>
    </row>
    <row r="154" spans="1:6" ht="38.25" outlineLevel="3">
      <c r="A154" s="10" t="s">
        <v>136</v>
      </c>
      <c r="B154" s="11" t="s">
        <v>135</v>
      </c>
      <c r="C154" s="11"/>
      <c r="D154" s="14">
        <v>23079100</v>
      </c>
      <c r="E154" s="14">
        <v>23077303.09</v>
      </c>
      <c r="F154" s="15">
        <f t="shared" si="2"/>
        <v>99.992214124467594</v>
      </c>
    </row>
    <row r="155" spans="1:6" ht="89.25" outlineLevel="4">
      <c r="A155" s="10" t="s">
        <v>138</v>
      </c>
      <c r="B155" s="11" t="s">
        <v>137</v>
      </c>
      <c r="C155" s="11"/>
      <c r="D155" s="14">
        <v>23079100</v>
      </c>
      <c r="E155" s="14">
        <v>23077303.09</v>
      </c>
      <c r="F155" s="15">
        <f t="shared" si="2"/>
        <v>99.992214124467594</v>
      </c>
    </row>
    <row r="156" spans="1:6" ht="114.75" outlineLevel="5">
      <c r="A156" s="10" t="s">
        <v>140</v>
      </c>
      <c r="B156" s="11" t="s">
        <v>139</v>
      </c>
      <c r="C156" s="11"/>
      <c r="D156" s="14">
        <v>17160600</v>
      </c>
      <c r="E156" s="14">
        <v>17159160.93</v>
      </c>
      <c r="F156" s="15">
        <f t="shared" si="2"/>
        <v>99.991614104401947</v>
      </c>
    </row>
    <row r="157" spans="1:6" outlineLevel="7">
      <c r="A157" s="2" t="s">
        <v>289</v>
      </c>
      <c r="B157" s="7" t="s">
        <v>139</v>
      </c>
      <c r="C157" s="7" t="s">
        <v>288</v>
      </c>
      <c r="D157" s="16">
        <v>17160600</v>
      </c>
      <c r="E157" s="16">
        <v>17159160.93</v>
      </c>
      <c r="F157" s="17">
        <f t="shared" si="2"/>
        <v>99.991614104401947</v>
      </c>
    </row>
    <row r="158" spans="1:6" ht="114.75" outlineLevel="5">
      <c r="A158" s="10" t="s">
        <v>142</v>
      </c>
      <c r="B158" s="11" t="s">
        <v>141</v>
      </c>
      <c r="C158" s="11"/>
      <c r="D158" s="14">
        <v>5918500</v>
      </c>
      <c r="E158" s="14">
        <v>5918142.1600000001</v>
      </c>
      <c r="F158" s="15">
        <f t="shared" si="2"/>
        <v>99.993953873447666</v>
      </c>
    </row>
    <row r="159" spans="1:6" outlineLevel="7">
      <c r="A159" s="2" t="s">
        <v>289</v>
      </c>
      <c r="B159" s="7" t="s">
        <v>141</v>
      </c>
      <c r="C159" s="7" t="s">
        <v>288</v>
      </c>
      <c r="D159" s="16">
        <v>5918500</v>
      </c>
      <c r="E159" s="16">
        <v>5918142.1600000001</v>
      </c>
      <c r="F159" s="17">
        <f t="shared" si="2"/>
        <v>99.993953873447666</v>
      </c>
    </row>
    <row r="160" spans="1:6" ht="38.25" outlineLevel="3">
      <c r="A160" s="10" t="s">
        <v>144</v>
      </c>
      <c r="B160" s="11" t="s">
        <v>143</v>
      </c>
      <c r="C160" s="11"/>
      <c r="D160" s="14">
        <v>950000</v>
      </c>
      <c r="E160" s="14">
        <v>950000</v>
      </c>
      <c r="F160" s="15">
        <f t="shared" si="2"/>
        <v>100</v>
      </c>
    </row>
    <row r="161" spans="1:6" ht="38.25" outlineLevel="4">
      <c r="A161" s="10" t="s">
        <v>146</v>
      </c>
      <c r="B161" s="11" t="s">
        <v>145</v>
      </c>
      <c r="C161" s="11"/>
      <c r="D161" s="14">
        <v>950000</v>
      </c>
      <c r="E161" s="14">
        <v>950000</v>
      </c>
      <c r="F161" s="15">
        <f t="shared" si="2"/>
        <v>100</v>
      </c>
    </row>
    <row r="162" spans="1:6" outlineLevel="7">
      <c r="A162" s="2" t="s">
        <v>289</v>
      </c>
      <c r="B162" s="7" t="s">
        <v>145</v>
      </c>
      <c r="C162" s="7" t="s">
        <v>288</v>
      </c>
      <c r="D162" s="16">
        <v>950000</v>
      </c>
      <c r="E162" s="16">
        <v>950000</v>
      </c>
      <c r="F162" s="17">
        <f t="shared" si="2"/>
        <v>100</v>
      </c>
    </row>
    <row r="163" spans="1:6" ht="38.25" outlineLevel="2">
      <c r="A163" s="10" t="s">
        <v>148</v>
      </c>
      <c r="B163" s="11" t="s">
        <v>147</v>
      </c>
      <c r="C163" s="11"/>
      <c r="D163" s="14">
        <v>3677968.71</v>
      </c>
      <c r="E163" s="14">
        <v>3403058.45</v>
      </c>
      <c r="F163" s="15">
        <f t="shared" si="2"/>
        <v>92.525486710842628</v>
      </c>
    </row>
    <row r="164" spans="1:6" ht="38.25" outlineLevel="3">
      <c r="A164" s="10" t="s">
        <v>150</v>
      </c>
      <c r="B164" s="11" t="s">
        <v>149</v>
      </c>
      <c r="C164" s="11"/>
      <c r="D164" s="14">
        <v>3477968.71</v>
      </c>
      <c r="E164" s="14">
        <v>3403058.45</v>
      </c>
      <c r="F164" s="15">
        <f t="shared" si="2"/>
        <v>97.846149110409911</v>
      </c>
    </row>
    <row r="165" spans="1:6" ht="38.25" outlineLevel="4">
      <c r="A165" s="10" t="s">
        <v>152</v>
      </c>
      <c r="B165" s="11" t="s">
        <v>151</v>
      </c>
      <c r="C165" s="11"/>
      <c r="D165" s="14">
        <v>3477968.71</v>
      </c>
      <c r="E165" s="14">
        <v>3403058.45</v>
      </c>
      <c r="F165" s="15">
        <f t="shared" si="2"/>
        <v>97.846149110409911</v>
      </c>
    </row>
    <row r="166" spans="1:6" ht="102" outlineLevel="7">
      <c r="A166" s="2" t="s">
        <v>279</v>
      </c>
      <c r="B166" s="7" t="s">
        <v>151</v>
      </c>
      <c r="C166" s="7" t="s">
        <v>278</v>
      </c>
      <c r="D166" s="16">
        <f>D165-D167-D168</f>
        <v>2881840.31</v>
      </c>
      <c r="E166" s="16">
        <f>E165-E167-E168</f>
        <v>2806930.0500000003</v>
      </c>
      <c r="F166" s="17">
        <f t="shared" si="2"/>
        <v>97.400610306544024</v>
      </c>
    </row>
    <row r="167" spans="1:6" ht="38.25" outlineLevel="7">
      <c r="A167" s="2" t="s">
        <v>281</v>
      </c>
      <c r="B167" s="7" t="s">
        <v>151</v>
      </c>
      <c r="C167" s="7" t="s">
        <v>280</v>
      </c>
      <c r="D167" s="16">
        <v>591677.38</v>
      </c>
      <c r="E167" s="16">
        <v>591677.38</v>
      </c>
      <c r="F167" s="17">
        <f t="shared" si="2"/>
        <v>100</v>
      </c>
    </row>
    <row r="168" spans="1:6" outlineLevel="7">
      <c r="A168" s="2" t="s">
        <v>289</v>
      </c>
      <c r="B168" s="7" t="s">
        <v>151</v>
      </c>
      <c r="C168" s="7" t="s">
        <v>288</v>
      </c>
      <c r="D168" s="16">
        <v>4451.0200000000004</v>
      </c>
      <c r="E168" s="16">
        <v>4451.0200000000004</v>
      </c>
      <c r="F168" s="17">
        <f t="shared" si="2"/>
        <v>100</v>
      </c>
    </row>
    <row r="169" spans="1:6" ht="38.25" outlineLevel="3">
      <c r="A169" s="10" t="s">
        <v>154</v>
      </c>
      <c r="B169" s="11" t="s">
        <v>153</v>
      </c>
      <c r="C169" s="11"/>
      <c r="D169" s="14">
        <v>200000</v>
      </c>
      <c r="E169" s="14">
        <v>0</v>
      </c>
      <c r="F169" s="15">
        <f t="shared" si="2"/>
        <v>0</v>
      </c>
    </row>
    <row r="170" spans="1:6" ht="51" outlineLevel="4">
      <c r="A170" s="10" t="s">
        <v>156</v>
      </c>
      <c r="B170" s="11" t="s">
        <v>155</v>
      </c>
      <c r="C170" s="11"/>
      <c r="D170" s="14">
        <v>200000</v>
      </c>
      <c r="E170" s="14">
        <v>0</v>
      </c>
      <c r="F170" s="15">
        <f t="shared" si="2"/>
        <v>0</v>
      </c>
    </row>
    <row r="171" spans="1:6" outlineLevel="7">
      <c r="A171" s="2" t="s">
        <v>289</v>
      </c>
      <c r="B171" s="7" t="s">
        <v>155</v>
      </c>
      <c r="C171" s="7" t="s">
        <v>288</v>
      </c>
      <c r="D171" s="16">
        <v>200000</v>
      </c>
      <c r="E171" s="16">
        <v>0</v>
      </c>
      <c r="F171" s="17">
        <f t="shared" si="2"/>
        <v>0</v>
      </c>
    </row>
    <row r="172" spans="1:6" ht="51" outlineLevel="2">
      <c r="A172" s="10" t="s">
        <v>158</v>
      </c>
      <c r="B172" s="11" t="s">
        <v>157</v>
      </c>
      <c r="C172" s="11"/>
      <c r="D172" s="14">
        <v>2651200</v>
      </c>
      <c r="E172" s="14">
        <v>2371491.81</v>
      </c>
      <c r="F172" s="15">
        <f t="shared" si="2"/>
        <v>89.449751433313224</v>
      </c>
    </row>
    <row r="173" spans="1:6" ht="38.25" outlineLevel="3">
      <c r="A173" s="10" t="s">
        <v>160</v>
      </c>
      <c r="B173" s="11" t="s">
        <v>159</v>
      </c>
      <c r="C173" s="11"/>
      <c r="D173" s="14">
        <v>191200</v>
      </c>
      <c r="E173" s="14">
        <v>131044</v>
      </c>
      <c r="F173" s="15">
        <f t="shared" si="2"/>
        <v>68.537656903765694</v>
      </c>
    </row>
    <row r="174" spans="1:6" ht="38.25" outlineLevel="7">
      <c r="A174" s="2" t="s">
        <v>281</v>
      </c>
      <c r="B174" s="7" t="s">
        <v>159</v>
      </c>
      <c r="C174" s="7" t="s">
        <v>280</v>
      </c>
      <c r="D174" s="16">
        <v>160000</v>
      </c>
      <c r="E174" s="16">
        <v>99900</v>
      </c>
      <c r="F174" s="17">
        <f t="shared" si="2"/>
        <v>62.4375</v>
      </c>
    </row>
    <row r="175" spans="1:6" outlineLevel="7">
      <c r="A175" s="2" t="s">
        <v>289</v>
      </c>
      <c r="B175" s="7" t="s">
        <v>159</v>
      </c>
      <c r="C175" s="7" t="s">
        <v>288</v>
      </c>
      <c r="D175" s="16">
        <v>31200</v>
      </c>
      <c r="E175" s="16">
        <v>31144</v>
      </c>
      <c r="F175" s="17">
        <f t="shared" si="2"/>
        <v>99.820512820512818</v>
      </c>
    </row>
    <row r="176" spans="1:6" ht="102" outlineLevel="3">
      <c r="A176" s="10" t="s">
        <v>162</v>
      </c>
      <c r="B176" s="11" t="s">
        <v>161</v>
      </c>
      <c r="C176" s="11"/>
      <c r="D176" s="14">
        <v>300000</v>
      </c>
      <c r="E176" s="14">
        <v>235227.81</v>
      </c>
      <c r="F176" s="15">
        <f t="shared" si="2"/>
        <v>78.409269999999992</v>
      </c>
    </row>
    <row r="177" spans="1:7" ht="38.25" outlineLevel="7">
      <c r="A177" s="2" t="s">
        <v>281</v>
      </c>
      <c r="B177" s="7" t="s">
        <v>161</v>
      </c>
      <c r="C177" s="7" t="s">
        <v>280</v>
      </c>
      <c r="D177" s="16">
        <v>300000</v>
      </c>
      <c r="E177" s="16">
        <v>235227.81</v>
      </c>
      <c r="F177" s="17">
        <f t="shared" si="2"/>
        <v>78.409269999999992</v>
      </c>
    </row>
    <row r="178" spans="1:7" ht="89.25" outlineLevel="3">
      <c r="A178" s="10" t="s">
        <v>164</v>
      </c>
      <c r="B178" s="11" t="s">
        <v>163</v>
      </c>
      <c r="C178" s="11"/>
      <c r="D178" s="14">
        <v>100000</v>
      </c>
      <c r="E178" s="14">
        <v>31000</v>
      </c>
      <c r="F178" s="15">
        <f t="shared" si="2"/>
        <v>31</v>
      </c>
    </row>
    <row r="179" spans="1:7" ht="38.25" outlineLevel="7">
      <c r="A179" s="2" t="s">
        <v>281</v>
      </c>
      <c r="B179" s="7" t="s">
        <v>163</v>
      </c>
      <c r="C179" s="7" t="s">
        <v>280</v>
      </c>
      <c r="D179" s="16">
        <v>100000</v>
      </c>
      <c r="E179" s="16">
        <v>31000</v>
      </c>
      <c r="F179" s="17">
        <f t="shared" si="2"/>
        <v>31</v>
      </c>
    </row>
    <row r="180" spans="1:7" ht="102" outlineLevel="3">
      <c r="A180" s="10" t="s">
        <v>166</v>
      </c>
      <c r="B180" s="11" t="s">
        <v>165</v>
      </c>
      <c r="C180" s="11"/>
      <c r="D180" s="14">
        <v>2060000</v>
      </c>
      <c r="E180" s="14">
        <v>1974220</v>
      </c>
      <c r="F180" s="15">
        <f t="shared" si="2"/>
        <v>95.835922330097091</v>
      </c>
    </row>
    <row r="181" spans="1:7" ht="38.25" outlineLevel="7">
      <c r="A181" s="2" t="s">
        <v>281</v>
      </c>
      <c r="B181" s="7" t="s">
        <v>165</v>
      </c>
      <c r="C181" s="7" t="s">
        <v>280</v>
      </c>
      <c r="D181" s="16">
        <v>2060000</v>
      </c>
      <c r="E181" s="16">
        <v>1974220</v>
      </c>
      <c r="F181" s="17">
        <f t="shared" si="2"/>
        <v>95.835922330097091</v>
      </c>
    </row>
    <row r="182" spans="1:7" ht="76.5" outlineLevel="2">
      <c r="A182" s="10" t="s">
        <v>168</v>
      </c>
      <c r="B182" s="11" t="s">
        <v>167</v>
      </c>
      <c r="C182" s="11"/>
      <c r="D182" s="14">
        <v>15000</v>
      </c>
      <c r="E182" s="14">
        <v>0</v>
      </c>
      <c r="F182" s="15">
        <f t="shared" si="2"/>
        <v>0</v>
      </c>
    </row>
    <row r="183" spans="1:7" ht="63.75" outlineLevel="3">
      <c r="A183" s="10" t="s">
        <v>170</v>
      </c>
      <c r="B183" s="11" t="s">
        <v>169</v>
      </c>
      <c r="C183" s="11"/>
      <c r="D183" s="14">
        <v>15000</v>
      </c>
      <c r="E183" s="14">
        <v>0</v>
      </c>
      <c r="F183" s="15">
        <f t="shared" si="2"/>
        <v>0</v>
      </c>
    </row>
    <row r="184" spans="1:7" ht="38.25" outlineLevel="7">
      <c r="A184" s="2" t="s">
        <v>281</v>
      </c>
      <c r="B184" s="7" t="s">
        <v>169</v>
      </c>
      <c r="C184" s="7" t="s">
        <v>280</v>
      </c>
      <c r="D184" s="16">
        <v>15000</v>
      </c>
      <c r="E184" s="16">
        <v>0</v>
      </c>
      <c r="F184" s="17">
        <f t="shared" si="2"/>
        <v>0</v>
      </c>
    </row>
    <row r="185" spans="1:7" ht="38.25" outlineLevel="2">
      <c r="A185" s="10" t="s">
        <v>172</v>
      </c>
      <c r="B185" s="11" t="s">
        <v>171</v>
      </c>
      <c r="C185" s="11"/>
      <c r="D185" s="14">
        <v>81697204.650000006</v>
      </c>
      <c r="E185" s="14">
        <f>78265631.3+24912.9</f>
        <v>78290544.200000003</v>
      </c>
      <c r="F185" s="15">
        <f t="shared" si="2"/>
        <v>95.830138295925153</v>
      </c>
    </row>
    <row r="186" spans="1:7" ht="25.5" outlineLevel="3">
      <c r="A186" s="10" t="s">
        <v>174</v>
      </c>
      <c r="B186" s="11" t="s">
        <v>173</v>
      </c>
      <c r="C186" s="11"/>
      <c r="D186" s="14">
        <v>80847204.650000006</v>
      </c>
      <c r="E186" s="14">
        <f>78265631.3+24912.9</f>
        <v>78290544.200000003</v>
      </c>
      <c r="F186" s="15">
        <f t="shared" si="2"/>
        <v>96.837663762070463</v>
      </c>
      <c r="G186" s="1"/>
    </row>
    <row r="187" spans="1:7" ht="25.5" outlineLevel="4">
      <c r="A187" s="10" t="s">
        <v>176</v>
      </c>
      <c r="B187" s="11" t="s">
        <v>175</v>
      </c>
      <c r="C187" s="11"/>
      <c r="D187" s="14">
        <v>2492745</v>
      </c>
      <c r="E187" s="14">
        <v>2492745</v>
      </c>
      <c r="F187" s="15">
        <f t="shared" si="2"/>
        <v>100</v>
      </c>
    </row>
    <row r="188" spans="1:7" ht="51" outlineLevel="5">
      <c r="A188" s="10" t="s">
        <v>178</v>
      </c>
      <c r="B188" s="11" t="s">
        <v>177</v>
      </c>
      <c r="C188" s="11"/>
      <c r="D188" s="14">
        <v>2492745</v>
      </c>
      <c r="E188" s="14">
        <v>2492745</v>
      </c>
      <c r="F188" s="15">
        <f t="shared" si="2"/>
        <v>100</v>
      </c>
    </row>
    <row r="189" spans="1:7" ht="25.5" outlineLevel="7">
      <c r="A189" s="3" t="s">
        <v>283</v>
      </c>
      <c r="B189" s="7" t="s">
        <v>177</v>
      </c>
      <c r="C189" s="7" t="s">
        <v>282</v>
      </c>
      <c r="D189" s="16">
        <v>2492745</v>
      </c>
      <c r="E189" s="16">
        <v>2492745</v>
      </c>
      <c r="F189" s="17">
        <f t="shared" si="2"/>
        <v>100</v>
      </c>
    </row>
    <row r="190" spans="1:7" ht="51" outlineLevel="4">
      <c r="A190" s="10" t="s">
        <v>180</v>
      </c>
      <c r="B190" s="11" t="s">
        <v>179</v>
      </c>
      <c r="C190" s="11"/>
      <c r="D190" s="14">
        <v>78354459.650000006</v>
      </c>
      <c r="E190" s="14">
        <f>75772886.3+24912.9</f>
        <v>75797799.200000003</v>
      </c>
      <c r="F190" s="15">
        <f t="shared" si="2"/>
        <v>96.737058156714625</v>
      </c>
      <c r="G190" s="1"/>
    </row>
    <row r="191" spans="1:7" ht="51" outlineLevel="5">
      <c r="A191" s="10" t="s">
        <v>180</v>
      </c>
      <c r="B191" s="11" t="s">
        <v>179</v>
      </c>
      <c r="C191" s="11"/>
      <c r="D191" s="14">
        <v>72200219.650000006</v>
      </c>
      <c r="E191" s="14">
        <f>69618646.3+24912.9</f>
        <v>69643559.200000003</v>
      </c>
      <c r="F191" s="15">
        <f t="shared" si="2"/>
        <v>96.458929817120023</v>
      </c>
      <c r="G191" s="1"/>
    </row>
    <row r="192" spans="1:7" ht="102" outlineLevel="7">
      <c r="A192" s="2" t="s">
        <v>279</v>
      </c>
      <c r="B192" s="7" t="s">
        <v>179</v>
      </c>
      <c r="C192" s="7" t="s">
        <v>278</v>
      </c>
      <c r="D192" s="16">
        <f>D191-D193-D194-D195</f>
        <v>62995658.740000002</v>
      </c>
      <c r="E192" s="16">
        <f>E191-E193-E194-E195</f>
        <v>60819226.050000004</v>
      </c>
      <c r="F192" s="17">
        <f t="shared" si="2"/>
        <v>96.545106863660678</v>
      </c>
    </row>
    <row r="193" spans="1:7" ht="38.25" outlineLevel="7">
      <c r="A193" s="2" t="s">
        <v>281</v>
      </c>
      <c r="B193" s="7" t="s">
        <v>179</v>
      </c>
      <c r="C193" s="7" t="s">
        <v>280</v>
      </c>
      <c r="D193" s="16">
        <v>8731962.3499999996</v>
      </c>
      <c r="E193" s="16">
        <v>8358251.04</v>
      </c>
      <c r="F193" s="17">
        <f t="shared" si="2"/>
        <v>95.72019100609154</v>
      </c>
    </row>
    <row r="194" spans="1:7" ht="25.5" outlineLevel="7">
      <c r="A194" s="3" t="s">
        <v>283</v>
      </c>
      <c r="B194" s="7" t="s">
        <v>179</v>
      </c>
      <c r="C194" s="7" t="s">
        <v>282</v>
      </c>
      <c r="D194" s="16">
        <v>205798.56</v>
      </c>
      <c r="E194" s="16">
        <v>205798.56</v>
      </c>
      <c r="F194" s="17">
        <f t="shared" si="2"/>
        <v>100</v>
      </c>
    </row>
    <row r="195" spans="1:7" outlineLevel="7">
      <c r="A195" s="2" t="s">
        <v>289</v>
      </c>
      <c r="B195" s="7" t="s">
        <v>179</v>
      </c>
      <c r="C195" s="7" t="s">
        <v>288</v>
      </c>
      <c r="D195" s="16">
        <v>266800</v>
      </c>
      <c r="E195" s="16">
        <v>260283.55</v>
      </c>
      <c r="F195" s="17">
        <f t="shared" si="2"/>
        <v>97.55755247376311</v>
      </c>
      <c r="G195" s="1"/>
    </row>
    <row r="196" spans="1:7" ht="76.5" outlineLevel="5">
      <c r="A196" s="10" t="s">
        <v>182</v>
      </c>
      <c r="B196" s="11" t="s">
        <v>181</v>
      </c>
      <c r="C196" s="11"/>
      <c r="D196" s="14">
        <v>59100</v>
      </c>
      <c r="E196" s="14">
        <v>59100</v>
      </c>
      <c r="F196" s="15">
        <f t="shared" si="2"/>
        <v>100</v>
      </c>
    </row>
    <row r="197" spans="1:7" ht="38.25" outlineLevel="7">
      <c r="A197" s="2" t="s">
        <v>281</v>
      </c>
      <c r="B197" s="7" t="s">
        <v>181</v>
      </c>
      <c r="C197" s="7" t="s">
        <v>280</v>
      </c>
      <c r="D197" s="16">
        <v>59100</v>
      </c>
      <c r="E197" s="16">
        <v>59100</v>
      </c>
      <c r="F197" s="17">
        <f t="shared" si="2"/>
        <v>100</v>
      </c>
    </row>
    <row r="198" spans="1:7" ht="114.75" outlineLevel="5">
      <c r="A198" s="10" t="s">
        <v>10</v>
      </c>
      <c r="B198" s="11" t="s">
        <v>183</v>
      </c>
      <c r="C198" s="11"/>
      <c r="D198" s="14">
        <v>566740</v>
      </c>
      <c r="E198" s="14">
        <v>566740</v>
      </c>
      <c r="F198" s="15">
        <f t="shared" si="2"/>
        <v>100</v>
      </c>
    </row>
    <row r="199" spans="1:7" ht="38.25" outlineLevel="7">
      <c r="A199" s="2" t="s">
        <v>281</v>
      </c>
      <c r="B199" s="7" t="s">
        <v>183</v>
      </c>
      <c r="C199" s="7" t="s">
        <v>280</v>
      </c>
      <c r="D199" s="16">
        <v>566740</v>
      </c>
      <c r="E199" s="16">
        <v>566740</v>
      </c>
      <c r="F199" s="17">
        <f t="shared" si="2"/>
        <v>100</v>
      </c>
    </row>
    <row r="200" spans="1:7" ht="102" outlineLevel="5">
      <c r="A200" s="10" t="s">
        <v>185</v>
      </c>
      <c r="B200" s="11" t="s">
        <v>184</v>
      </c>
      <c r="C200" s="11"/>
      <c r="D200" s="14">
        <v>473000</v>
      </c>
      <c r="E200" s="14">
        <v>473000</v>
      </c>
      <c r="F200" s="15">
        <f t="shared" si="2"/>
        <v>100</v>
      </c>
    </row>
    <row r="201" spans="1:7" ht="102" outlineLevel="7">
      <c r="A201" s="2" t="s">
        <v>279</v>
      </c>
      <c r="B201" s="7" t="s">
        <v>184</v>
      </c>
      <c r="C201" s="7" t="s">
        <v>278</v>
      </c>
      <c r="D201" s="16">
        <f>D200-D202</f>
        <v>450523.8</v>
      </c>
      <c r="E201" s="16">
        <f>E200-E202</f>
        <v>450523.8</v>
      </c>
      <c r="F201" s="17">
        <f t="shared" ref="F201:F264" si="3">E201/D201%</f>
        <v>99.999999999999986</v>
      </c>
    </row>
    <row r="202" spans="1:7" ht="38.25" outlineLevel="7">
      <c r="A202" s="2" t="s">
        <v>281</v>
      </c>
      <c r="B202" s="7" t="s">
        <v>184</v>
      </c>
      <c r="C202" s="7" t="s">
        <v>280</v>
      </c>
      <c r="D202" s="16">
        <v>22476.2</v>
      </c>
      <c r="E202" s="16">
        <v>22476.2</v>
      </c>
      <c r="F202" s="17">
        <f t="shared" si="3"/>
        <v>100</v>
      </c>
    </row>
    <row r="203" spans="1:7" ht="38.25" outlineLevel="5">
      <c r="A203" s="10" t="s">
        <v>187</v>
      </c>
      <c r="B203" s="11" t="s">
        <v>186</v>
      </c>
      <c r="C203" s="11"/>
      <c r="D203" s="14">
        <v>1096900</v>
      </c>
      <c r="E203" s="14">
        <v>1096900</v>
      </c>
      <c r="F203" s="15">
        <f t="shared" si="3"/>
        <v>100</v>
      </c>
    </row>
    <row r="204" spans="1:7" ht="38.25" outlineLevel="7">
      <c r="A204" s="2" t="s">
        <v>281</v>
      </c>
      <c r="B204" s="7" t="s">
        <v>186</v>
      </c>
      <c r="C204" s="7" t="s">
        <v>280</v>
      </c>
      <c r="D204" s="16">
        <v>1000</v>
      </c>
      <c r="E204" s="16">
        <v>1000</v>
      </c>
      <c r="F204" s="17">
        <f t="shared" si="3"/>
        <v>100</v>
      </c>
    </row>
    <row r="205" spans="1:7" ht="25.5" outlineLevel="7">
      <c r="A205" s="3" t="s">
        <v>283</v>
      </c>
      <c r="B205" s="7" t="s">
        <v>186</v>
      </c>
      <c r="C205" s="7" t="s">
        <v>282</v>
      </c>
      <c r="D205" s="16">
        <v>1095900</v>
      </c>
      <c r="E205" s="16">
        <v>1095900</v>
      </c>
      <c r="F205" s="17">
        <f t="shared" si="3"/>
        <v>100</v>
      </c>
    </row>
    <row r="206" spans="1:7" ht="114.75" outlineLevel="5">
      <c r="A206" s="10" t="s">
        <v>189</v>
      </c>
      <c r="B206" s="11" t="s">
        <v>188</v>
      </c>
      <c r="C206" s="11"/>
      <c r="D206" s="14">
        <v>991000</v>
      </c>
      <c r="E206" s="14">
        <v>991000</v>
      </c>
      <c r="F206" s="15">
        <f t="shared" si="3"/>
        <v>100</v>
      </c>
    </row>
    <row r="207" spans="1:7" ht="102" outlineLevel="7">
      <c r="A207" s="2" t="s">
        <v>279</v>
      </c>
      <c r="B207" s="7" t="s">
        <v>188</v>
      </c>
      <c r="C207" s="7" t="s">
        <v>278</v>
      </c>
      <c r="D207" s="16">
        <f>D206-D208</f>
        <v>927455</v>
      </c>
      <c r="E207" s="16">
        <f>E206-E208</f>
        <v>927455</v>
      </c>
      <c r="F207" s="17">
        <f t="shared" si="3"/>
        <v>100.00000000000001</v>
      </c>
    </row>
    <row r="208" spans="1:7" ht="38.25" outlineLevel="7">
      <c r="A208" s="2" t="s">
        <v>281</v>
      </c>
      <c r="B208" s="7" t="s">
        <v>188</v>
      </c>
      <c r="C208" s="7" t="s">
        <v>280</v>
      </c>
      <c r="D208" s="16">
        <v>63545</v>
      </c>
      <c r="E208" s="16">
        <v>63545</v>
      </c>
      <c r="F208" s="17">
        <f t="shared" si="3"/>
        <v>99.999999999999986</v>
      </c>
    </row>
    <row r="209" spans="1:6" ht="89.25" outlineLevel="5">
      <c r="A209" s="10" t="s">
        <v>191</v>
      </c>
      <c r="B209" s="11" t="s">
        <v>190</v>
      </c>
      <c r="C209" s="11"/>
      <c r="D209" s="14">
        <v>860400</v>
      </c>
      <c r="E209" s="14">
        <v>860400</v>
      </c>
      <c r="F209" s="15">
        <f t="shared" si="3"/>
        <v>100</v>
      </c>
    </row>
    <row r="210" spans="1:6" ht="102" outlineLevel="7">
      <c r="A210" s="2" t="s">
        <v>279</v>
      </c>
      <c r="B210" s="7" t="s">
        <v>190</v>
      </c>
      <c r="C210" s="7" t="s">
        <v>278</v>
      </c>
      <c r="D210" s="16">
        <f>D209-D211</f>
        <v>714340.13</v>
      </c>
      <c r="E210" s="16">
        <f>E209-E211</f>
        <v>714340.13</v>
      </c>
      <c r="F210" s="17">
        <f t="shared" si="3"/>
        <v>100</v>
      </c>
    </row>
    <row r="211" spans="1:6" ht="38.25" outlineLevel="7">
      <c r="A211" s="2" t="s">
        <v>281</v>
      </c>
      <c r="B211" s="7" t="s">
        <v>190</v>
      </c>
      <c r="C211" s="7" t="s">
        <v>280</v>
      </c>
      <c r="D211" s="16">
        <v>146059.87</v>
      </c>
      <c r="E211" s="16">
        <v>146059.87</v>
      </c>
      <c r="F211" s="17">
        <f t="shared" si="3"/>
        <v>100</v>
      </c>
    </row>
    <row r="212" spans="1:6" ht="38.25" outlineLevel="5">
      <c r="A212" s="10" t="s">
        <v>193</v>
      </c>
      <c r="B212" s="11" t="s">
        <v>192</v>
      </c>
      <c r="C212" s="11"/>
      <c r="D212" s="14">
        <v>983800</v>
      </c>
      <c r="E212" s="14">
        <v>983800</v>
      </c>
      <c r="F212" s="15">
        <f t="shared" si="3"/>
        <v>100</v>
      </c>
    </row>
    <row r="213" spans="1:6" ht="102" outlineLevel="7">
      <c r="A213" s="2" t="s">
        <v>279</v>
      </c>
      <c r="B213" s="7" t="s">
        <v>192</v>
      </c>
      <c r="C213" s="7" t="s">
        <v>278</v>
      </c>
      <c r="D213" s="16">
        <f>D212-D214</f>
        <v>904605.75</v>
      </c>
      <c r="E213" s="16">
        <f>E212-E214</f>
        <v>904605.75</v>
      </c>
      <c r="F213" s="17">
        <f t="shared" si="3"/>
        <v>99.999999999999986</v>
      </c>
    </row>
    <row r="214" spans="1:6" ht="38.25" outlineLevel="7">
      <c r="A214" s="2" t="s">
        <v>281</v>
      </c>
      <c r="B214" s="7" t="s">
        <v>192</v>
      </c>
      <c r="C214" s="7" t="s">
        <v>280</v>
      </c>
      <c r="D214" s="16">
        <v>79194.25</v>
      </c>
      <c r="E214" s="16">
        <v>79194.25</v>
      </c>
      <c r="F214" s="17">
        <f t="shared" si="3"/>
        <v>100</v>
      </c>
    </row>
    <row r="215" spans="1:6" ht="63.75" outlineLevel="5">
      <c r="A215" s="10" t="s">
        <v>195</v>
      </c>
      <c r="B215" s="11" t="s">
        <v>194</v>
      </c>
      <c r="C215" s="11"/>
      <c r="D215" s="14">
        <v>126200</v>
      </c>
      <c r="E215" s="14">
        <v>126200</v>
      </c>
      <c r="F215" s="15">
        <f t="shared" si="3"/>
        <v>100</v>
      </c>
    </row>
    <row r="216" spans="1:6" ht="102" outlineLevel="7">
      <c r="A216" s="2" t="s">
        <v>279</v>
      </c>
      <c r="B216" s="7" t="s">
        <v>194</v>
      </c>
      <c r="C216" s="7" t="s">
        <v>278</v>
      </c>
      <c r="D216" s="16">
        <f>D215-D217</f>
        <v>109734.78</v>
      </c>
      <c r="E216" s="16">
        <f>E215-E217</f>
        <v>109734.78</v>
      </c>
      <c r="F216" s="17">
        <f t="shared" si="3"/>
        <v>100</v>
      </c>
    </row>
    <row r="217" spans="1:6" ht="38.25" outlineLevel="7">
      <c r="A217" s="2" t="s">
        <v>281</v>
      </c>
      <c r="B217" s="7" t="s">
        <v>194</v>
      </c>
      <c r="C217" s="7" t="s">
        <v>280</v>
      </c>
      <c r="D217" s="16">
        <v>16465.22</v>
      </c>
      <c r="E217" s="16">
        <v>16465.22</v>
      </c>
      <c r="F217" s="17">
        <f t="shared" si="3"/>
        <v>100</v>
      </c>
    </row>
    <row r="218" spans="1:6" ht="76.5" outlineLevel="5">
      <c r="A218" s="10" t="s">
        <v>197</v>
      </c>
      <c r="B218" s="11" t="s">
        <v>196</v>
      </c>
      <c r="C218" s="11"/>
      <c r="D218" s="14">
        <v>983800</v>
      </c>
      <c r="E218" s="14">
        <v>983800</v>
      </c>
      <c r="F218" s="15">
        <f t="shared" si="3"/>
        <v>100</v>
      </c>
    </row>
    <row r="219" spans="1:6" ht="102" outlineLevel="7">
      <c r="A219" s="2" t="s">
        <v>279</v>
      </c>
      <c r="B219" s="7" t="s">
        <v>196</v>
      </c>
      <c r="C219" s="7" t="s">
        <v>278</v>
      </c>
      <c r="D219" s="16">
        <f>D218-D220</f>
        <v>900937</v>
      </c>
      <c r="E219" s="16">
        <f>E218-E220</f>
        <v>900937</v>
      </c>
      <c r="F219" s="17">
        <f t="shared" si="3"/>
        <v>99.999999999999986</v>
      </c>
    </row>
    <row r="220" spans="1:6" ht="38.25" outlineLevel="7">
      <c r="A220" s="2" t="s">
        <v>281</v>
      </c>
      <c r="B220" s="7" t="s">
        <v>196</v>
      </c>
      <c r="C220" s="7" t="s">
        <v>280</v>
      </c>
      <c r="D220" s="16">
        <v>82863</v>
      </c>
      <c r="E220" s="16">
        <v>82863</v>
      </c>
      <c r="F220" s="17">
        <f t="shared" si="3"/>
        <v>100</v>
      </c>
    </row>
    <row r="221" spans="1:6" ht="153" outlineLevel="5">
      <c r="A221" s="12" t="s">
        <v>199</v>
      </c>
      <c r="B221" s="11" t="s">
        <v>198</v>
      </c>
      <c r="C221" s="11"/>
      <c r="D221" s="14">
        <v>700</v>
      </c>
      <c r="E221" s="14">
        <v>700</v>
      </c>
      <c r="F221" s="15">
        <f t="shared" si="3"/>
        <v>100</v>
      </c>
    </row>
    <row r="222" spans="1:6" ht="38.25" outlineLevel="7">
      <c r="A222" s="2" t="s">
        <v>281</v>
      </c>
      <c r="B222" s="7" t="s">
        <v>198</v>
      </c>
      <c r="C222" s="7" t="s">
        <v>280</v>
      </c>
      <c r="D222" s="16">
        <v>700</v>
      </c>
      <c r="E222" s="16">
        <v>700</v>
      </c>
      <c r="F222" s="17">
        <f t="shared" si="3"/>
        <v>100</v>
      </c>
    </row>
    <row r="223" spans="1:6" ht="51" outlineLevel="5">
      <c r="A223" s="10" t="s">
        <v>201</v>
      </c>
      <c r="B223" s="11" t="s">
        <v>200</v>
      </c>
      <c r="C223" s="11"/>
      <c r="D223" s="14">
        <v>12600</v>
      </c>
      <c r="E223" s="14">
        <v>12600</v>
      </c>
      <c r="F223" s="15">
        <f t="shared" si="3"/>
        <v>100</v>
      </c>
    </row>
    <row r="224" spans="1:6" ht="102" outlineLevel="7">
      <c r="A224" s="2" t="s">
        <v>279</v>
      </c>
      <c r="B224" s="7" t="s">
        <v>200</v>
      </c>
      <c r="C224" s="7" t="s">
        <v>278</v>
      </c>
      <c r="D224" s="16">
        <f>D223-D225</f>
        <v>12028.8</v>
      </c>
      <c r="E224" s="16">
        <f>E223-E225</f>
        <v>12028.8</v>
      </c>
      <c r="F224" s="17">
        <f t="shared" si="3"/>
        <v>100</v>
      </c>
    </row>
    <row r="225" spans="1:6" ht="38.25" outlineLevel="7">
      <c r="A225" s="2" t="s">
        <v>281</v>
      </c>
      <c r="B225" s="7" t="s">
        <v>200</v>
      </c>
      <c r="C225" s="7" t="s">
        <v>280</v>
      </c>
      <c r="D225" s="16">
        <v>571.20000000000005</v>
      </c>
      <c r="E225" s="16">
        <v>571.20000000000005</v>
      </c>
      <c r="F225" s="17">
        <f t="shared" si="3"/>
        <v>100</v>
      </c>
    </row>
    <row r="226" spans="1:6" ht="51" outlineLevel="3">
      <c r="A226" s="10" t="s">
        <v>203</v>
      </c>
      <c r="B226" s="11" t="s">
        <v>202</v>
      </c>
      <c r="C226" s="11"/>
      <c r="D226" s="14">
        <v>850000</v>
      </c>
      <c r="E226" s="14">
        <v>0</v>
      </c>
      <c r="F226" s="15">
        <f t="shared" si="3"/>
        <v>0</v>
      </c>
    </row>
    <row r="227" spans="1:6" ht="178.5" outlineLevel="4">
      <c r="A227" s="12" t="s">
        <v>205</v>
      </c>
      <c r="B227" s="11" t="s">
        <v>204</v>
      </c>
      <c r="C227" s="11"/>
      <c r="D227" s="14">
        <v>850000</v>
      </c>
      <c r="E227" s="14">
        <v>0</v>
      </c>
      <c r="F227" s="15">
        <f t="shared" si="3"/>
        <v>0</v>
      </c>
    </row>
    <row r="228" spans="1:6" outlineLevel="7">
      <c r="A228" s="2" t="s">
        <v>289</v>
      </c>
      <c r="B228" s="7" t="s">
        <v>204</v>
      </c>
      <c r="C228" s="7" t="s">
        <v>288</v>
      </c>
      <c r="D228" s="16">
        <v>850000</v>
      </c>
      <c r="E228" s="16">
        <v>0</v>
      </c>
      <c r="F228" s="17">
        <f t="shared" si="3"/>
        <v>0</v>
      </c>
    </row>
    <row r="229" spans="1:6" ht="38.25" outlineLevel="2">
      <c r="A229" s="10" t="s">
        <v>302</v>
      </c>
      <c r="B229" s="11" t="s">
        <v>206</v>
      </c>
      <c r="C229" s="11"/>
      <c r="D229" s="14">
        <v>37086166.100000001</v>
      </c>
      <c r="E229" s="14">
        <v>34956225.729999997</v>
      </c>
      <c r="F229" s="15">
        <f t="shared" si="3"/>
        <v>94.256779295393372</v>
      </c>
    </row>
    <row r="230" spans="1:6" ht="76.5" outlineLevel="3">
      <c r="A230" s="10" t="s">
        <v>208</v>
      </c>
      <c r="B230" s="11" t="s">
        <v>207</v>
      </c>
      <c r="C230" s="11"/>
      <c r="D230" s="14">
        <v>17258041.100000001</v>
      </c>
      <c r="E230" s="14">
        <v>15128100.73</v>
      </c>
      <c r="F230" s="15">
        <f t="shared" si="3"/>
        <v>87.658272699327384</v>
      </c>
    </row>
    <row r="231" spans="1:6" ht="76.5" outlineLevel="4">
      <c r="A231" s="10" t="s">
        <v>208</v>
      </c>
      <c r="B231" s="11" t="s">
        <v>207</v>
      </c>
      <c r="C231" s="11"/>
      <c r="D231" s="14">
        <v>14507336.300000001</v>
      </c>
      <c r="E231" s="14">
        <v>13124932.99</v>
      </c>
      <c r="F231" s="15">
        <f t="shared" si="3"/>
        <v>90.47100528027326</v>
      </c>
    </row>
    <row r="232" spans="1:6" ht="102" outlineLevel="7">
      <c r="A232" s="2" t="s">
        <v>279</v>
      </c>
      <c r="B232" s="7" t="s">
        <v>207</v>
      </c>
      <c r="C232" s="7" t="s">
        <v>278</v>
      </c>
      <c r="D232" s="16">
        <f>D231-D233-D234</f>
        <v>12382403.16</v>
      </c>
      <c r="E232" s="16">
        <f>E231-E233-E234</f>
        <v>11720898.310000001</v>
      </c>
      <c r="F232" s="17">
        <f t="shared" si="3"/>
        <v>94.657702212952344</v>
      </c>
    </row>
    <row r="233" spans="1:6" ht="38.25" outlineLevel="7">
      <c r="A233" s="2" t="s">
        <v>281</v>
      </c>
      <c r="B233" s="7" t="s">
        <v>207</v>
      </c>
      <c r="C233" s="7" t="s">
        <v>280</v>
      </c>
      <c r="D233" s="16">
        <v>2122933.14</v>
      </c>
      <c r="E233" s="16">
        <v>1404034.68</v>
      </c>
      <c r="F233" s="17">
        <f t="shared" si="3"/>
        <v>66.136547286646987</v>
      </c>
    </row>
    <row r="234" spans="1:6" outlineLevel="7">
      <c r="A234" s="2" t="s">
        <v>289</v>
      </c>
      <c r="B234" s="7" t="s">
        <v>207</v>
      </c>
      <c r="C234" s="7" t="s">
        <v>288</v>
      </c>
      <c r="D234" s="16">
        <v>2000</v>
      </c>
      <c r="E234" s="16">
        <v>0</v>
      </c>
      <c r="F234" s="17">
        <f t="shared" si="3"/>
        <v>0</v>
      </c>
    </row>
    <row r="235" spans="1:6" ht="51" outlineLevel="4">
      <c r="A235" s="10" t="s">
        <v>210</v>
      </c>
      <c r="B235" s="11" t="s">
        <v>209</v>
      </c>
      <c r="C235" s="11"/>
      <c r="D235" s="14">
        <v>2750704.8</v>
      </c>
      <c r="E235" s="14">
        <v>2003167.74</v>
      </c>
      <c r="F235" s="15">
        <f t="shared" si="3"/>
        <v>72.82379919502813</v>
      </c>
    </row>
    <row r="236" spans="1:6" ht="102" outlineLevel="7">
      <c r="A236" s="2" t="s">
        <v>279</v>
      </c>
      <c r="B236" s="7" t="s">
        <v>209</v>
      </c>
      <c r="C236" s="7" t="s">
        <v>278</v>
      </c>
      <c r="D236" s="16">
        <f>D235-D237</f>
        <v>2495618.9299999997</v>
      </c>
      <c r="E236" s="16">
        <f>E235-E237</f>
        <v>1764947.31</v>
      </c>
      <c r="F236" s="17">
        <f t="shared" si="3"/>
        <v>70.721827310389898</v>
      </c>
    </row>
    <row r="237" spans="1:6" ht="38.25" outlineLevel="7">
      <c r="A237" s="2" t="s">
        <v>281</v>
      </c>
      <c r="B237" s="7" t="s">
        <v>209</v>
      </c>
      <c r="C237" s="7" t="s">
        <v>280</v>
      </c>
      <c r="D237" s="16">
        <v>255085.87</v>
      </c>
      <c r="E237" s="16">
        <v>238220.43</v>
      </c>
      <c r="F237" s="17">
        <f t="shared" si="3"/>
        <v>93.388328408782513</v>
      </c>
    </row>
    <row r="238" spans="1:6" ht="89.25" outlineLevel="3">
      <c r="A238" s="10" t="s">
        <v>212</v>
      </c>
      <c r="B238" s="11" t="s">
        <v>211</v>
      </c>
      <c r="C238" s="11"/>
      <c r="D238" s="14">
        <v>19828125</v>
      </c>
      <c r="E238" s="14">
        <v>19828125</v>
      </c>
      <c r="F238" s="15">
        <f t="shared" si="3"/>
        <v>100</v>
      </c>
    </row>
    <row r="239" spans="1:6" ht="89.25" outlineLevel="4">
      <c r="A239" s="10" t="s">
        <v>212</v>
      </c>
      <c r="B239" s="11" t="s">
        <v>211</v>
      </c>
      <c r="C239" s="11"/>
      <c r="D239" s="14">
        <v>19192330</v>
      </c>
      <c r="E239" s="14">
        <v>19192330</v>
      </c>
      <c r="F239" s="15">
        <f t="shared" si="3"/>
        <v>100</v>
      </c>
    </row>
    <row r="240" spans="1:6" outlineLevel="7">
      <c r="A240" s="2" t="s">
        <v>287</v>
      </c>
      <c r="B240" s="7" t="s">
        <v>211</v>
      </c>
      <c r="C240" s="7" t="s">
        <v>286</v>
      </c>
      <c r="D240" s="16">
        <v>19192330</v>
      </c>
      <c r="E240" s="16">
        <v>19192330</v>
      </c>
      <c r="F240" s="17">
        <f t="shared" si="3"/>
        <v>100</v>
      </c>
    </row>
    <row r="241" spans="1:6" ht="38.25" outlineLevel="4">
      <c r="A241" s="10" t="s">
        <v>214</v>
      </c>
      <c r="B241" s="11" t="s">
        <v>213</v>
      </c>
      <c r="C241" s="11"/>
      <c r="D241" s="14">
        <v>629500</v>
      </c>
      <c r="E241" s="14">
        <v>629500</v>
      </c>
      <c r="F241" s="15">
        <f t="shared" si="3"/>
        <v>100</v>
      </c>
    </row>
    <row r="242" spans="1:6" outlineLevel="7">
      <c r="A242" s="2" t="s">
        <v>287</v>
      </c>
      <c r="B242" s="7" t="s">
        <v>213</v>
      </c>
      <c r="C242" s="7" t="s">
        <v>286</v>
      </c>
      <c r="D242" s="16">
        <v>629500</v>
      </c>
      <c r="E242" s="16">
        <v>629500</v>
      </c>
      <c r="F242" s="17">
        <f t="shared" si="3"/>
        <v>100</v>
      </c>
    </row>
    <row r="243" spans="1:6" ht="38.25" outlineLevel="4">
      <c r="A243" s="10" t="s">
        <v>216</v>
      </c>
      <c r="B243" s="11" t="s">
        <v>215</v>
      </c>
      <c r="C243" s="11"/>
      <c r="D243" s="14">
        <v>6295</v>
      </c>
      <c r="E243" s="14">
        <v>6295</v>
      </c>
      <c r="F243" s="15">
        <f t="shared" si="3"/>
        <v>100</v>
      </c>
    </row>
    <row r="244" spans="1:6" outlineLevel="7">
      <c r="A244" s="2" t="s">
        <v>287</v>
      </c>
      <c r="B244" s="7" t="s">
        <v>215</v>
      </c>
      <c r="C244" s="7" t="s">
        <v>286</v>
      </c>
      <c r="D244" s="16">
        <v>6295</v>
      </c>
      <c r="E244" s="16">
        <v>6295</v>
      </c>
      <c r="F244" s="17">
        <f t="shared" si="3"/>
        <v>100</v>
      </c>
    </row>
    <row r="245" spans="1:6" ht="51" outlineLevel="2">
      <c r="A245" s="10" t="s">
        <v>218</v>
      </c>
      <c r="B245" s="11" t="s">
        <v>217</v>
      </c>
      <c r="C245" s="11"/>
      <c r="D245" s="14">
        <v>37737424.640000001</v>
      </c>
      <c r="E245" s="14">
        <v>13822921.23</v>
      </c>
      <c r="F245" s="15">
        <f t="shared" si="3"/>
        <v>36.629211881481481</v>
      </c>
    </row>
    <row r="246" spans="1:6" ht="25.5" outlineLevel="3">
      <c r="A246" s="10" t="s">
        <v>220</v>
      </c>
      <c r="B246" s="11" t="s">
        <v>219</v>
      </c>
      <c r="C246" s="11"/>
      <c r="D246" s="14">
        <v>37737424.640000001</v>
      </c>
      <c r="E246" s="14">
        <v>13822921.23</v>
      </c>
      <c r="F246" s="15">
        <f t="shared" si="3"/>
        <v>36.629211881481481</v>
      </c>
    </row>
    <row r="247" spans="1:6" ht="38.25" outlineLevel="7">
      <c r="A247" s="2" t="s">
        <v>281</v>
      </c>
      <c r="B247" s="7" t="s">
        <v>219</v>
      </c>
      <c r="C247" s="7" t="s">
        <v>280</v>
      </c>
      <c r="D247" s="16">
        <v>37737424.640000001</v>
      </c>
      <c r="E247" s="16">
        <v>13822921.23</v>
      </c>
      <c r="F247" s="17">
        <f t="shared" si="3"/>
        <v>36.629211881481481</v>
      </c>
    </row>
    <row r="248" spans="1:6" ht="63.75" outlineLevel="2">
      <c r="A248" s="10" t="s">
        <v>222</v>
      </c>
      <c r="B248" s="11" t="s">
        <v>221</v>
      </c>
      <c r="C248" s="11"/>
      <c r="D248" s="14">
        <v>113702</v>
      </c>
      <c r="E248" s="14">
        <v>88702</v>
      </c>
      <c r="F248" s="15">
        <f t="shared" si="3"/>
        <v>78.012699864558229</v>
      </c>
    </row>
    <row r="249" spans="1:6" ht="51" outlineLevel="3">
      <c r="A249" s="10" t="s">
        <v>224</v>
      </c>
      <c r="B249" s="11" t="s">
        <v>223</v>
      </c>
      <c r="C249" s="11"/>
      <c r="D249" s="14">
        <v>36260</v>
      </c>
      <c r="E249" s="14">
        <v>36260</v>
      </c>
      <c r="F249" s="15">
        <f t="shared" si="3"/>
        <v>100</v>
      </c>
    </row>
    <row r="250" spans="1:6" ht="102" outlineLevel="7">
      <c r="A250" s="2" t="s">
        <v>279</v>
      </c>
      <c r="B250" s="7" t="s">
        <v>223</v>
      </c>
      <c r="C250" s="7" t="s">
        <v>278</v>
      </c>
      <c r="D250" s="16">
        <v>36260</v>
      </c>
      <c r="E250" s="16">
        <v>36260</v>
      </c>
      <c r="F250" s="17">
        <f t="shared" si="3"/>
        <v>100</v>
      </c>
    </row>
    <row r="251" spans="1:6" ht="89.25" outlineLevel="3">
      <c r="A251" s="10" t="s">
        <v>226</v>
      </c>
      <c r="B251" s="11" t="s">
        <v>225</v>
      </c>
      <c r="C251" s="11"/>
      <c r="D251" s="14">
        <v>52442</v>
      </c>
      <c r="E251" s="14">
        <v>52442</v>
      </c>
      <c r="F251" s="15">
        <f t="shared" si="3"/>
        <v>100.00000000000001</v>
      </c>
    </row>
    <row r="252" spans="1:6" ht="102" outlineLevel="7">
      <c r="A252" s="2" t="s">
        <v>279</v>
      </c>
      <c r="B252" s="7" t="s">
        <v>225</v>
      </c>
      <c r="C252" s="7" t="s">
        <v>278</v>
      </c>
      <c r="D252" s="16">
        <v>52442</v>
      </c>
      <c r="E252" s="16">
        <v>52442</v>
      </c>
      <c r="F252" s="17">
        <f t="shared" si="3"/>
        <v>100.00000000000001</v>
      </c>
    </row>
    <row r="253" spans="1:6" ht="63.75" outlineLevel="3">
      <c r="A253" s="10" t="s">
        <v>228</v>
      </c>
      <c r="B253" s="11" t="s">
        <v>227</v>
      </c>
      <c r="C253" s="11"/>
      <c r="D253" s="14">
        <v>25000</v>
      </c>
      <c r="E253" s="14">
        <v>0</v>
      </c>
      <c r="F253" s="15">
        <f t="shared" si="3"/>
        <v>0</v>
      </c>
    </row>
    <row r="254" spans="1:6" ht="63.75" outlineLevel="4">
      <c r="A254" s="10" t="s">
        <v>230</v>
      </c>
      <c r="B254" s="11" t="s">
        <v>229</v>
      </c>
      <c r="C254" s="11"/>
      <c r="D254" s="14">
        <v>25000</v>
      </c>
      <c r="E254" s="14">
        <v>0</v>
      </c>
      <c r="F254" s="15">
        <f t="shared" si="3"/>
        <v>0</v>
      </c>
    </row>
    <row r="255" spans="1:6" ht="38.25" outlineLevel="7">
      <c r="A255" s="2" t="s">
        <v>281</v>
      </c>
      <c r="B255" s="7" t="s">
        <v>229</v>
      </c>
      <c r="C255" s="7" t="s">
        <v>280</v>
      </c>
      <c r="D255" s="16">
        <v>25000</v>
      </c>
      <c r="E255" s="16">
        <v>0</v>
      </c>
      <c r="F255" s="17">
        <f t="shared" si="3"/>
        <v>0</v>
      </c>
    </row>
    <row r="256" spans="1:6" ht="63.75" outlineLevel="2">
      <c r="A256" s="10" t="s">
        <v>232</v>
      </c>
      <c r="B256" s="11" t="s">
        <v>231</v>
      </c>
      <c r="C256" s="11"/>
      <c r="D256" s="14">
        <v>7061270</v>
      </c>
      <c r="E256" s="14">
        <v>6904457.79</v>
      </c>
      <c r="F256" s="15">
        <f t="shared" si="3"/>
        <v>97.779263361973136</v>
      </c>
    </row>
    <row r="257" spans="1:6" ht="38.25" outlineLevel="3">
      <c r="A257" s="10" t="s">
        <v>234</v>
      </c>
      <c r="B257" s="11" t="s">
        <v>233</v>
      </c>
      <c r="C257" s="11"/>
      <c r="D257" s="14">
        <v>7061270</v>
      </c>
      <c r="E257" s="14">
        <v>6904457.79</v>
      </c>
      <c r="F257" s="15">
        <f t="shared" si="3"/>
        <v>97.779263361973136</v>
      </c>
    </row>
    <row r="258" spans="1:6" ht="76.5" outlineLevel="4">
      <c r="A258" s="10" t="s">
        <v>236</v>
      </c>
      <c r="B258" s="11" t="s">
        <v>235</v>
      </c>
      <c r="C258" s="11"/>
      <c r="D258" s="14">
        <v>7061270</v>
      </c>
      <c r="E258" s="14">
        <v>6904457.79</v>
      </c>
      <c r="F258" s="15">
        <f t="shared" si="3"/>
        <v>97.779263361973136</v>
      </c>
    </row>
    <row r="259" spans="1:6" ht="38.25" outlineLevel="7">
      <c r="A259" s="2" t="s">
        <v>281</v>
      </c>
      <c r="B259" s="7" t="s">
        <v>235</v>
      </c>
      <c r="C259" s="7" t="s">
        <v>280</v>
      </c>
      <c r="D259" s="16">
        <v>7061270</v>
      </c>
      <c r="E259" s="16">
        <v>6904457.79</v>
      </c>
      <c r="F259" s="17">
        <f t="shared" si="3"/>
        <v>97.779263361973136</v>
      </c>
    </row>
    <row r="260" spans="1:6" ht="76.5" outlineLevel="2">
      <c r="A260" s="10" t="s">
        <v>238</v>
      </c>
      <c r="B260" s="11" t="s">
        <v>237</v>
      </c>
      <c r="C260" s="11"/>
      <c r="D260" s="14">
        <v>10620427.029999999</v>
      </c>
      <c r="E260" s="14">
        <v>6678058.3600000003</v>
      </c>
      <c r="F260" s="15">
        <f t="shared" si="3"/>
        <v>62.879377082825272</v>
      </c>
    </row>
    <row r="261" spans="1:6" ht="38.25" outlineLevel="3">
      <c r="A261" s="10" t="s">
        <v>240</v>
      </c>
      <c r="B261" s="11" t="s">
        <v>239</v>
      </c>
      <c r="C261" s="11"/>
      <c r="D261" s="14">
        <v>50000</v>
      </c>
      <c r="E261" s="14">
        <v>0</v>
      </c>
      <c r="F261" s="15">
        <f t="shared" si="3"/>
        <v>0</v>
      </c>
    </row>
    <row r="262" spans="1:6" ht="38.25" outlineLevel="7">
      <c r="A262" s="2" t="s">
        <v>281</v>
      </c>
      <c r="B262" s="7" t="s">
        <v>239</v>
      </c>
      <c r="C262" s="7" t="s">
        <v>280</v>
      </c>
      <c r="D262" s="16">
        <v>50000</v>
      </c>
      <c r="E262" s="16">
        <v>0</v>
      </c>
      <c r="F262" s="17">
        <f t="shared" si="3"/>
        <v>0</v>
      </c>
    </row>
    <row r="263" spans="1:6" ht="38.25" outlineLevel="3">
      <c r="A263" s="10" t="s">
        <v>242</v>
      </c>
      <c r="B263" s="11" t="s">
        <v>241</v>
      </c>
      <c r="C263" s="11"/>
      <c r="D263" s="14">
        <v>86740.53</v>
      </c>
      <c r="E263" s="14">
        <v>86740.53</v>
      </c>
      <c r="F263" s="15">
        <f t="shared" si="3"/>
        <v>100</v>
      </c>
    </row>
    <row r="264" spans="1:6" ht="38.25" outlineLevel="7">
      <c r="A264" s="2" t="s">
        <v>281</v>
      </c>
      <c r="B264" s="7" t="s">
        <v>241</v>
      </c>
      <c r="C264" s="7" t="s">
        <v>280</v>
      </c>
      <c r="D264" s="16">
        <v>86740.53</v>
      </c>
      <c r="E264" s="16">
        <v>86740.53</v>
      </c>
      <c r="F264" s="17">
        <f t="shared" si="3"/>
        <v>100</v>
      </c>
    </row>
    <row r="265" spans="1:6" ht="38.25" outlineLevel="3">
      <c r="A265" s="10" t="s">
        <v>244</v>
      </c>
      <c r="B265" s="11" t="s">
        <v>243</v>
      </c>
      <c r="C265" s="11"/>
      <c r="D265" s="14">
        <v>10008692.5</v>
      </c>
      <c r="E265" s="14">
        <v>6116323.8499999996</v>
      </c>
      <c r="F265" s="15">
        <f t="shared" ref="F265:F300" si="4">E265/D265%</f>
        <v>61.110118529468252</v>
      </c>
    </row>
    <row r="266" spans="1:6" ht="38.25" outlineLevel="7">
      <c r="A266" s="2" t="s">
        <v>281</v>
      </c>
      <c r="B266" s="7" t="s">
        <v>243</v>
      </c>
      <c r="C266" s="7" t="s">
        <v>280</v>
      </c>
      <c r="D266" s="16">
        <v>10008692.5</v>
      </c>
      <c r="E266" s="16">
        <v>6116323.8499999996</v>
      </c>
      <c r="F266" s="17">
        <f t="shared" si="4"/>
        <v>61.110118529468252</v>
      </c>
    </row>
    <row r="267" spans="1:6" ht="51" outlineLevel="3">
      <c r="A267" s="10" t="s">
        <v>246</v>
      </c>
      <c r="B267" s="11" t="s">
        <v>245</v>
      </c>
      <c r="C267" s="11"/>
      <c r="D267" s="14">
        <v>174994</v>
      </c>
      <c r="E267" s="14">
        <v>174994</v>
      </c>
      <c r="F267" s="15">
        <f t="shared" si="4"/>
        <v>100</v>
      </c>
    </row>
    <row r="268" spans="1:6" ht="38.25" outlineLevel="7">
      <c r="A268" s="2" t="s">
        <v>281</v>
      </c>
      <c r="B268" s="7" t="s">
        <v>245</v>
      </c>
      <c r="C268" s="7" t="s">
        <v>280</v>
      </c>
      <c r="D268" s="16">
        <v>174994</v>
      </c>
      <c r="E268" s="16">
        <v>174994</v>
      </c>
      <c r="F268" s="17">
        <f t="shared" si="4"/>
        <v>100</v>
      </c>
    </row>
    <row r="269" spans="1:6" ht="38.25" outlineLevel="3">
      <c r="A269" s="10" t="s">
        <v>248</v>
      </c>
      <c r="B269" s="11" t="s">
        <v>247</v>
      </c>
      <c r="C269" s="11"/>
      <c r="D269" s="14">
        <v>300000</v>
      </c>
      <c r="E269" s="14">
        <v>299999.98</v>
      </c>
      <c r="F269" s="15">
        <f t="shared" si="4"/>
        <v>99.999993333333322</v>
      </c>
    </row>
    <row r="270" spans="1:6" ht="38.25" outlineLevel="7">
      <c r="A270" s="2" t="s">
        <v>281</v>
      </c>
      <c r="B270" s="7" t="s">
        <v>247</v>
      </c>
      <c r="C270" s="7" t="s">
        <v>280</v>
      </c>
      <c r="D270" s="16">
        <v>300000</v>
      </c>
      <c r="E270" s="16">
        <v>299999.98</v>
      </c>
      <c r="F270" s="17">
        <f t="shared" si="4"/>
        <v>99.999993333333322</v>
      </c>
    </row>
    <row r="271" spans="1:6" ht="63.75" outlineLevel="2">
      <c r="A271" s="10" t="s">
        <v>250</v>
      </c>
      <c r="B271" s="11" t="s">
        <v>249</v>
      </c>
      <c r="C271" s="11"/>
      <c r="D271" s="14">
        <v>45706510</v>
      </c>
      <c r="E271" s="14">
        <v>43487186.350000001</v>
      </c>
      <c r="F271" s="15">
        <f t="shared" si="4"/>
        <v>95.144403609026384</v>
      </c>
    </row>
    <row r="272" spans="1:6" ht="38.25" outlineLevel="3">
      <c r="A272" s="10" t="s">
        <v>252</v>
      </c>
      <c r="B272" s="11" t="s">
        <v>251</v>
      </c>
      <c r="C272" s="11"/>
      <c r="D272" s="14">
        <v>17382300</v>
      </c>
      <c r="E272" s="14">
        <v>15896876.609999999</v>
      </c>
      <c r="F272" s="15">
        <f t="shared" si="4"/>
        <v>91.454391018449797</v>
      </c>
    </row>
    <row r="273" spans="1:6" ht="51" outlineLevel="4">
      <c r="A273" s="10" t="s">
        <v>254</v>
      </c>
      <c r="B273" s="11" t="s">
        <v>253</v>
      </c>
      <c r="C273" s="11"/>
      <c r="D273" s="14">
        <v>17382300</v>
      </c>
      <c r="E273" s="14">
        <v>15896876.609999999</v>
      </c>
      <c r="F273" s="15">
        <f t="shared" si="4"/>
        <v>91.454391018449797</v>
      </c>
    </row>
    <row r="274" spans="1:6" ht="38.25" outlineLevel="7">
      <c r="A274" s="2" t="s">
        <v>285</v>
      </c>
      <c r="B274" s="7" t="s">
        <v>253</v>
      </c>
      <c r="C274" s="7" t="s">
        <v>284</v>
      </c>
      <c r="D274" s="16">
        <v>17382300</v>
      </c>
      <c r="E274" s="16">
        <v>15896876.609999999</v>
      </c>
      <c r="F274" s="17">
        <f t="shared" si="4"/>
        <v>91.454391018449797</v>
      </c>
    </row>
    <row r="275" spans="1:6" ht="38.25" outlineLevel="3">
      <c r="A275" s="10" t="s">
        <v>256</v>
      </c>
      <c r="B275" s="11" t="s">
        <v>255</v>
      </c>
      <c r="C275" s="11"/>
      <c r="D275" s="14">
        <v>1300000</v>
      </c>
      <c r="E275" s="14">
        <v>1300000</v>
      </c>
      <c r="F275" s="15">
        <f t="shared" si="4"/>
        <v>100</v>
      </c>
    </row>
    <row r="276" spans="1:6" ht="38.25" outlineLevel="7">
      <c r="A276" s="2" t="s">
        <v>281</v>
      </c>
      <c r="B276" s="7" t="s">
        <v>255</v>
      </c>
      <c r="C276" s="7" t="s">
        <v>280</v>
      </c>
      <c r="D276" s="16">
        <v>1300000</v>
      </c>
      <c r="E276" s="16">
        <v>1300000</v>
      </c>
      <c r="F276" s="17">
        <f t="shared" si="4"/>
        <v>100</v>
      </c>
    </row>
    <row r="277" spans="1:6" ht="51" outlineLevel="3">
      <c r="A277" s="10" t="s">
        <v>258</v>
      </c>
      <c r="B277" s="11" t="s">
        <v>257</v>
      </c>
      <c r="C277" s="11"/>
      <c r="D277" s="14">
        <v>25062440</v>
      </c>
      <c r="E277" s="14">
        <v>24528192.649999999</v>
      </c>
      <c r="F277" s="15">
        <f t="shared" si="4"/>
        <v>97.868334647384685</v>
      </c>
    </row>
    <row r="278" spans="1:6" ht="76.5" outlineLevel="4">
      <c r="A278" s="10" t="s">
        <v>260</v>
      </c>
      <c r="B278" s="11" t="s">
        <v>259</v>
      </c>
      <c r="C278" s="11"/>
      <c r="D278" s="14">
        <v>25062440</v>
      </c>
      <c r="E278" s="14">
        <v>24528192.649999999</v>
      </c>
      <c r="F278" s="15">
        <f t="shared" si="4"/>
        <v>97.868334647384685</v>
      </c>
    </row>
    <row r="279" spans="1:6" ht="38.25" outlineLevel="7">
      <c r="A279" s="2" t="s">
        <v>285</v>
      </c>
      <c r="B279" s="7" t="s">
        <v>259</v>
      </c>
      <c r="C279" s="7" t="s">
        <v>284</v>
      </c>
      <c r="D279" s="16">
        <v>25062440</v>
      </c>
      <c r="E279" s="16">
        <v>24528192.649999999</v>
      </c>
      <c r="F279" s="17">
        <f t="shared" si="4"/>
        <v>97.868334647384685</v>
      </c>
    </row>
    <row r="280" spans="1:6" ht="25.5" outlineLevel="3">
      <c r="A280" s="10" t="s">
        <v>262</v>
      </c>
      <c r="B280" s="11" t="s">
        <v>261</v>
      </c>
      <c r="C280" s="11"/>
      <c r="D280" s="14">
        <v>498770</v>
      </c>
      <c r="E280" s="14">
        <v>498770</v>
      </c>
      <c r="F280" s="15">
        <f t="shared" si="4"/>
        <v>100</v>
      </c>
    </row>
    <row r="281" spans="1:6" ht="38.25" outlineLevel="7">
      <c r="A281" s="2" t="s">
        <v>281</v>
      </c>
      <c r="B281" s="7" t="s">
        <v>261</v>
      </c>
      <c r="C281" s="7" t="s">
        <v>280</v>
      </c>
      <c r="D281" s="16">
        <v>498770</v>
      </c>
      <c r="E281" s="16">
        <v>498770</v>
      </c>
      <c r="F281" s="17">
        <f t="shared" si="4"/>
        <v>100</v>
      </c>
    </row>
    <row r="282" spans="1:6" ht="51" outlineLevel="3">
      <c r="A282" s="10" t="s">
        <v>264</v>
      </c>
      <c r="B282" s="11" t="s">
        <v>263</v>
      </c>
      <c r="C282" s="11"/>
      <c r="D282" s="14">
        <v>1463000</v>
      </c>
      <c r="E282" s="14">
        <v>1263347.0900000001</v>
      </c>
      <c r="F282" s="15">
        <f t="shared" si="4"/>
        <v>86.353184552289818</v>
      </c>
    </row>
    <row r="283" spans="1:6" outlineLevel="7">
      <c r="A283" s="2" t="s">
        <v>289</v>
      </c>
      <c r="B283" s="7" t="s">
        <v>263</v>
      </c>
      <c r="C283" s="7" t="s">
        <v>288</v>
      </c>
      <c r="D283" s="16">
        <v>1463000</v>
      </c>
      <c r="E283" s="16">
        <v>1263347.0900000001</v>
      </c>
      <c r="F283" s="17">
        <f t="shared" si="4"/>
        <v>86.353184552289818</v>
      </c>
    </row>
    <row r="284" spans="1:6" outlineLevel="1">
      <c r="A284" s="10" t="s">
        <v>266</v>
      </c>
      <c r="B284" s="11" t="s">
        <v>265</v>
      </c>
      <c r="C284" s="11"/>
      <c r="D284" s="14">
        <v>7012690.3499999996</v>
      </c>
      <c r="E284" s="14">
        <v>6851623.7000000002</v>
      </c>
      <c r="F284" s="15">
        <f t="shared" si="4"/>
        <v>97.703211721019457</v>
      </c>
    </row>
    <row r="285" spans="1:6" ht="25.5" outlineLevel="2">
      <c r="A285" s="10" t="s">
        <v>268</v>
      </c>
      <c r="B285" s="11" t="s">
        <v>267</v>
      </c>
      <c r="C285" s="11"/>
      <c r="D285" s="14">
        <v>7012690.3499999996</v>
      </c>
      <c r="E285" s="14">
        <v>6851623.7000000002</v>
      </c>
      <c r="F285" s="15">
        <f t="shared" si="4"/>
        <v>97.703211721019457</v>
      </c>
    </row>
    <row r="286" spans="1:6" ht="25.5" outlineLevel="3">
      <c r="A286" s="10" t="s">
        <v>270</v>
      </c>
      <c r="B286" s="11" t="s">
        <v>269</v>
      </c>
      <c r="C286" s="11"/>
      <c r="D286" s="14">
        <v>2909025</v>
      </c>
      <c r="E286" s="14">
        <v>2892993.58</v>
      </c>
      <c r="F286" s="15">
        <f t="shared" si="4"/>
        <v>99.448907451809461</v>
      </c>
    </row>
    <row r="287" spans="1:6" ht="102" outlineLevel="7">
      <c r="A287" s="2" t="s">
        <v>279</v>
      </c>
      <c r="B287" s="7" t="s">
        <v>269</v>
      </c>
      <c r="C287" s="7" t="s">
        <v>278</v>
      </c>
      <c r="D287" s="16">
        <f>D286-D288</f>
        <v>2891025</v>
      </c>
      <c r="E287" s="16">
        <f>E286-E288</f>
        <v>2878993.58</v>
      </c>
      <c r="F287" s="17">
        <f t="shared" si="4"/>
        <v>99.583835490872616</v>
      </c>
    </row>
    <row r="288" spans="1:6" ht="38.25" outlineLevel="7">
      <c r="A288" s="2" t="s">
        <v>281</v>
      </c>
      <c r="B288" s="7" t="s">
        <v>269</v>
      </c>
      <c r="C288" s="7" t="s">
        <v>280</v>
      </c>
      <c r="D288" s="16">
        <v>18000</v>
      </c>
      <c r="E288" s="16">
        <v>14000</v>
      </c>
      <c r="F288" s="17">
        <f t="shared" si="4"/>
        <v>77.777777777777771</v>
      </c>
    </row>
    <row r="289" spans="1:87" ht="25.5" outlineLevel="3">
      <c r="A289" s="10" t="s">
        <v>272</v>
      </c>
      <c r="B289" s="11" t="s">
        <v>271</v>
      </c>
      <c r="C289" s="11"/>
      <c r="D289" s="14">
        <v>1843701</v>
      </c>
      <c r="E289" s="14">
        <v>1764671.64</v>
      </c>
      <c r="F289" s="15">
        <f t="shared" si="4"/>
        <v>95.713547912595374</v>
      </c>
    </row>
    <row r="290" spans="1:87" ht="102" outlineLevel="7">
      <c r="A290" s="2" t="s">
        <v>279</v>
      </c>
      <c r="B290" s="7" t="s">
        <v>271</v>
      </c>
      <c r="C290" s="7" t="s">
        <v>278</v>
      </c>
      <c r="D290" s="16">
        <f>D289-D291-D292</f>
        <v>1805701</v>
      </c>
      <c r="E290" s="16">
        <f>E289-E291-E292</f>
        <v>1749880.75</v>
      </c>
      <c r="F290" s="17">
        <f t="shared" si="4"/>
        <v>96.908665941925051</v>
      </c>
    </row>
    <row r="291" spans="1:87" ht="38.25" outlineLevel="7">
      <c r="A291" s="2" t="s">
        <v>281</v>
      </c>
      <c r="B291" s="7" t="s">
        <v>271</v>
      </c>
      <c r="C291" s="7" t="s">
        <v>280</v>
      </c>
      <c r="D291" s="16">
        <v>37000</v>
      </c>
      <c r="E291" s="16">
        <v>13970</v>
      </c>
      <c r="F291" s="17">
        <f t="shared" si="4"/>
        <v>37.756756756756758</v>
      </c>
    </row>
    <row r="292" spans="1:87" outlineLevel="7">
      <c r="A292" s="2" t="s">
        <v>289</v>
      </c>
      <c r="B292" s="7" t="s">
        <v>271</v>
      </c>
      <c r="C292" s="7" t="s">
        <v>288</v>
      </c>
      <c r="D292" s="16">
        <v>1000</v>
      </c>
      <c r="E292" s="16">
        <v>820.89</v>
      </c>
      <c r="F292" s="17">
        <f t="shared" si="4"/>
        <v>82.088999999999999</v>
      </c>
    </row>
    <row r="293" spans="1:87" ht="38.25" outlineLevel="3">
      <c r="A293" s="10" t="s">
        <v>274</v>
      </c>
      <c r="B293" s="11" t="s">
        <v>273</v>
      </c>
      <c r="C293" s="11"/>
      <c r="D293" s="14">
        <v>2259964.35</v>
      </c>
      <c r="E293" s="14">
        <v>2193958.48</v>
      </c>
      <c r="F293" s="15">
        <f t="shared" si="4"/>
        <v>97.079340211716158</v>
      </c>
    </row>
    <row r="294" spans="1:87" ht="38.25" outlineLevel="4">
      <c r="A294" s="10" t="s">
        <v>274</v>
      </c>
      <c r="B294" s="11" t="s">
        <v>273</v>
      </c>
      <c r="C294" s="11"/>
      <c r="D294" s="14">
        <v>1909152.35</v>
      </c>
      <c r="E294" s="14">
        <v>1843146.48</v>
      </c>
      <c r="F294" s="15">
        <f t="shared" si="4"/>
        <v>96.542660935362235</v>
      </c>
    </row>
    <row r="295" spans="1:87" ht="102" outlineLevel="7">
      <c r="A295" s="2" t="s">
        <v>279</v>
      </c>
      <c r="B295" s="7" t="s">
        <v>273</v>
      </c>
      <c r="C295" s="7" t="s">
        <v>278</v>
      </c>
      <c r="D295" s="16">
        <f>D294-D296-D297</f>
        <v>1894104.59</v>
      </c>
      <c r="E295" s="16">
        <f>E294-E296-E297</f>
        <v>1830502.93</v>
      </c>
      <c r="F295" s="17">
        <f t="shared" si="4"/>
        <v>96.642125237656487</v>
      </c>
    </row>
    <row r="296" spans="1:87" ht="38.25" outlineLevel="7">
      <c r="A296" s="2" t="s">
        <v>281</v>
      </c>
      <c r="B296" s="7" t="s">
        <v>273</v>
      </c>
      <c r="C296" s="7" t="s">
        <v>280</v>
      </c>
      <c r="D296" s="16">
        <v>12869</v>
      </c>
      <c r="E296" s="16">
        <v>10464.790000000001</v>
      </c>
      <c r="F296" s="17">
        <f t="shared" si="4"/>
        <v>81.31781801227757</v>
      </c>
    </row>
    <row r="297" spans="1:87" outlineLevel="7">
      <c r="A297" s="2" t="s">
        <v>289</v>
      </c>
      <c r="B297" s="7" t="s">
        <v>273</v>
      </c>
      <c r="C297" s="7" t="s">
        <v>288</v>
      </c>
      <c r="D297" s="16">
        <v>2178.7600000000002</v>
      </c>
      <c r="E297" s="16">
        <v>2178.7600000000002</v>
      </c>
      <c r="F297" s="17">
        <f t="shared" si="4"/>
        <v>100</v>
      </c>
    </row>
    <row r="298" spans="1:87" ht="51" outlineLevel="4">
      <c r="A298" s="10" t="s">
        <v>276</v>
      </c>
      <c r="B298" s="11" t="s">
        <v>275</v>
      </c>
      <c r="C298" s="11"/>
      <c r="D298" s="14">
        <v>350812</v>
      </c>
      <c r="E298" s="14">
        <v>350812</v>
      </c>
      <c r="F298" s="15">
        <f t="shared" si="4"/>
        <v>100</v>
      </c>
    </row>
    <row r="299" spans="1:87" ht="38.25" outlineLevel="7">
      <c r="A299" s="2" t="s">
        <v>281</v>
      </c>
      <c r="B299" s="7" t="s">
        <v>275</v>
      </c>
      <c r="C299" s="7" t="s">
        <v>280</v>
      </c>
      <c r="D299" s="16">
        <v>350812</v>
      </c>
      <c r="E299" s="16">
        <v>350812</v>
      </c>
      <c r="F299" s="17">
        <f t="shared" si="4"/>
        <v>100</v>
      </c>
    </row>
    <row r="300" spans="1:87">
      <c r="A300" s="13" t="s">
        <v>277</v>
      </c>
      <c r="B300" s="13"/>
      <c r="C300" s="13"/>
      <c r="D300" s="18">
        <v>593355047.08000004</v>
      </c>
      <c r="E300" s="18">
        <f>E284+E8</f>
        <v>542604443.45000005</v>
      </c>
      <c r="F300" s="15">
        <f t="shared" si="4"/>
        <v>91.446840491245126</v>
      </c>
    </row>
    <row r="302" spans="1:87" s="23" customFormat="1" ht="18" customHeight="1">
      <c r="A302" s="25" t="s">
        <v>298</v>
      </c>
      <c r="B302" s="25"/>
      <c r="C302" s="20"/>
      <c r="D302" s="20"/>
      <c r="E302" s="20"/>
      <c r="F302" s="20"/>
      <c r="G302" s="20"/>
      <c r="H302" s="20"/>
      <c r="I302" s="21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  <c r="CC302" s="22"/>
      <c r="CD302" s="22"/>
      <c r="CE302" s="22"/>
      <c r="CF302" s="22"/>
      <c r="CG302" s="22"/>
      <c r="CH302" s="22"/>
      <c r="CI302" s="22"/>
    </row>
    <row r="303" spans="1:87" s="23" customFormat="1" ht="12.75" customHeight="1">
      <c r="A303" s="25" t="s">
        <v>299</v>
      </c>
      <c r="B303" s="25"/>
      <c r="C303" s="24"/>
      <c r="D303" s="26" t="s">
        <v>300</v>
      </c>
      <c r="E303" s="26"/>
      <c r="F303" s="26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  <c r="CC303" s="22"/>
      <c r="CD303" s="22"/>
      <c r="CE303" s="22"/>
      <c r="CF303" s="22"/>
      <c r="CG303" s="22"/>
      <c r="CH303" s="22"/>
      <c r="CI303" s="22"/>
    </row>
  </sheetData>
  <mergeCells count="7">
    <mergeCell ref="A303:B303"/>
    <mergeCell ref="D303:F303"/>
    <mergeCell ref="E1:F1"/>
    <mergeCell ref="C2:F2"/>
    <mergeCell ref="A4:F4"/>
    <mergeCell ref="A5:F5"/>
    <mergeCell ref="A302:B302"/>
  </mergeCells>
  <pageMargins left="0.74803149606299213" right="0.74803149606299213" top="0.98425196850393704" bottom="0.98425196850393704" header="0.51181102362204722" footer="0.51181102362204722"/>
  <pageSetup paperSize="9" scale="96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rep:2.46.0.100</dc:description>
  <cp:lastModifiedBy>Андрей</cp:lastModifiedBy>
  <cp:lastPrinted>2019-04-08T04:14:37Z</cp:lastPrinted>
  <dcterms:created xsi:type="dcterms:W3CDTF">2019-04-03T03:20:02Z</dcterms:created>
  <dcterms:modified xsi:type="dcterms:W3CDTF">2019-05-17T08:37:16Z</dcterms:modified>
</cp:coreProperties>
</file>