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0FC48DA-84CC-4CD7-8E32-ACCFC249B4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форма5!$8:$9</definedName>
    <definedName name="_xlnm.Print_Area" localSheetId="0">форма5!$A$1:$M$45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6" i="1" l="1"/>
  <c r="I16" i="1" l="1"/>
  <c r="J16" i="1"/>
  <c r="K16" i="1"/>
  <c r="L16" i="1"/>
  <c r="M16" i="1"/>
  <c r="N22" i="1"/>
  <c r="N11" i="1"/>
  <c r="G16" i="1" l="1"/>
  <c r="J11" i="1"/>
  <c r="K11" i="1"/>
  <c r="L11" i="1"/>
  <c r="M11" i="1"/>
  <c r="I11" i="1"/>
  <c r="O11" i="1" s="1"/>
  <c r="O22" i="1"/>
  <c r="P22" i="1"/>
  <c r="Q22" i="1"/>
  <c r="R22" i="1"/>
  <c r="S22" i="1"/>
  <c r="T22" i="1"/>
  <c r="G23" i="1"/>
  <c r="G17" i="1"/>
  <c r="G18" i="1"/>
  <c r="G19" i="1"/>
  <c r="G20" i="1"/>
  <c r="G21" i="1"/>
  <c r="J28" i="1"/>
  <c r="G11" i="1" l="1"/>
  <c r="H28" i="1"/>
  <c r="H26" i="1" l="1"/>
  <c r="H25" i="1" s="1"/>
  <c r="I28" i="1"/>
  <c r="G33" i="1" l="1"/>
  <c r="H37" i="1" l="1"/>
  <c r="G22" i="1" l="1"/>
  <c r="G39" i="1" l="1"/>
  <c r="G31" i="1" l="1"/>
  <c r="G24" i="1" l="1"/>
  <c r="G12" i="1" l="1"/>
  <c r="G41" i="1"/>
  <c r="G40" i="1"/>
  <c r="G38" i="1"/>
  <c r="G36" i="1"/>
  <c r="G35" i="1"/>
  <c r="G32" i="1"/>
  <c r="G29" i="1"/>
  <c r="G14" i="1"/>
  <c r="G13" i="1"/>
  <c r="I34" i="1" l="1"/>
  <c r="I37" i="1" l="1"/>
  <c r="J37" i="1"/>
  <c r="K37" i="1"/>
  <c r="L37" i="1"/>
  <c r="M37" i="1"/>
  <c r="H34" i="1" l="1"/>
  <c r="J34" i="1"/>
  <c r="K34" i="1"/>
  <c r="L34" i="1"/>
  <c r="M34" i="1"/>
  <c r="I26" i="1"/>
  <c r="I25" i="1" s="1"/>
  <c r="J26" i="1"/>
  <c r="J25" i="1" s="1"/>
  <c r="K26" i="1"/>
  <c r="K25" i="1" s="1"/>
  <c r="L26" i="1"/>
  <c r="L25" i="1" s="1"/>
  <c r="M26" i="1"/>
  <c r="K28" i="1"/>
  <c r="L28" i="1"/>
  <c r="M28" i="1"/>
  <c r="M25" i="1" l="1"/>
  <c r="M10" i="1" s="1"/>
  <c r="I10" i="1"/>
  <c r="H10" i="1"/>
  <c r="L10" i="1"/>
  <c r="K10" i="1"/>
  <c r="G28" i="1"/>
  <c r="J10" i="1"/>
  <c r="G34" i="1"/>
  <c r="G26" i="1"/>
  <c r="G10" i="1" l="1"/>
  <c r="G25" i="1"/>
  <c r="G37" i="1"/>
</calcChain>
</file>

<file path=xl/sharedStrings.xml><?xml version="1.0" encoding="utf-8"?>
<sst xmlns="http://schemas.openxmlformats.org/spreadsheetml/2006/main" count="132" uniqueCount="59">
  <si>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</si>
  <si>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</si>
  <si>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</si>
  <si>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</si>
  <si>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</si>
  <si>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</si>
  <si>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</si>
  <si>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</si>
  <si>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</si>
  <si>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</si>
  <si>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</si>
  <si>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</si>
  <si>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</si>
  <si>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03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</si>
  <si>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</si>
  <si>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</si>
  <si>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</si>
  <si>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</si>
  <si>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</si>
  <si>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</si>
  <si>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</si>
  <si>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</si>
  <si>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</si>
  <si>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</si>
  <si>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</si>
  <si>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</si>
  <si>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</si>
  <si>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</si>
  <si>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</si>
  <si>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</si>
  <si>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</si>
  <si>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</si>
  <si>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к мунициципальной программе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</si>
  <si>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</si>
  <si>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Наименование мероприятия: Обеспечение сбалансированного развития и размещения инфраструктуры объектов розничной торговли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</si>
  <si>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</si>
  <si>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Администрация МО «Катангский район»</t>
  </si>
  <si>
    <t xml:space="preserve">Наименование основного мероприятия: Расчистка автозимника  в соответствии с условиями заключенных муниципальных контрактов </t>
  </si>
  <si>
    <t xml:space="preserve">Приложение 1 </t>
  </si>
  <si>
    <t>Отдел экономического развития  (Администрация МО «Катангский район»)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</si>
  <si>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2023-2028 г.г.» </t>
    </r>
  </si>
  <si>
    <t>Обеспечение защиты прав потребителей муниципального образования «Катангский район»</t>
  </si>
  <si>
    <t>06</t>
  </si>
  <si>
    <t>«Экономическое развитие
 муниципального образования
Катангский район» на 2023-2028 годы»</t>
  </si>
  <si>
    <t>от                          №         -п</t>
  </si>
  <si>
    <t>пенсии</t>
  </si>
  <si>
    <t>1</t>
  </si>
  <si>
    <t>2</t>
  </si>
  <si>
    <t>3</t>
  </si>
  <si>
    <t>4</t>
  </si>
  <si>
    <t>Финансовое обеспечение деятельности администрации муниципального образования</t>
  </si>
  <si>
    <t>Финансовое обеспечение деятельности муниципального казенного учреждения Катангского района «Административно-хозяйственная часть»</t>
  </si>
  <si>
    <t>Проведение специальной оценки условий труда рабочих мест в муниципальных учреждениях</t>
  </si>
  <si>
    <t>Обеспечение проведения выборов и референдумов</t>
  </si>
  <si>
    <t>Организация и проведения мероприятий приуроченных к юбилейным датам Катангского района</t>
  </si>
  <si>
    <t>Исполнение переданных полномочий согласно федеральному и областному законодательству</t>
  </si>
  <si>
    <t>субвенция</t>
  </si>
  <si>
    <t>07</t>
  </si>
  <si>
    <t>Отдел по управлению муниципальным имуществом и транспорта (Администрации МО "Катангский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</si>
</sst>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0"/>
    <numFmt numFmtId="167" formatCode="#,##0.000_ ;[Red]\-#,##0.00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2" borderId="0" xfId="0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wrapText="1"/>
    </xf>
    <xf numFmtId="0" fontId="0" fillId="3" borderId="0" xfId="0" applyFill="1"/>
    <xf numFmtId="2" fontId="0" fillId="0" borderId="0" xfId="0" applyNumberForma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2" fontId="11" fillId="2" borderId="1" xfId="1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vertical="center"/>
    </xf>
    <xf numFmtId="2" fontId="11" fillId="3" borderId="1" xfId="1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2" fontId="4" fillId="3" borderId="1" xfId="1" applyNumberFormat="1" applyFont="1" applyFill="1" applyBorder="1" applyAlignment="1">
      <alignment vertical="center"/>
    </xf>
    <xf numFmtId="2" fontId="9" fillId="3" borderId="1" xfId="1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1" fillId="3" borderId="1" xfId="1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167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tabSelected="1" view="pageBreakPreview" topLeftCell="A7" zoomScaleNormal="100" zoomScaleSheetLayoutView="100" workbookViewId="0">
      <selection activeCell="H12" sqref="H12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style="75" customWidth="1"/>
    <col min="6" max="6" width="39.85546875" customWidth="1"/>
    <col min="7" max="8" width="15.42578125" bestFit="1" customWidth="1"/>
    <col min="9" max="9" width="11.85546875" style="21" bestFit="1" customWidth="1"/>
    <col min="10" max="10" width="13.28515625" style="24" bestFit="1" customWidth="1"/>
    <col min="11" max="11" width="14.5703125" style="21" customWidth="1"/>
    <col min="12" max="12" width="13.140625" customWidth="1"/>
    <col min="13" max="13" width="15" customWidth="1"/>
    <col min="14" max="14" width="20.28515625" customWidth="1"/>
    <col min="15" max="20" width="13.140625" bestFit="1" customWidth="1"/>
  </cols>
  <sheetData>
    <row r="1" spans="1:16" ht="48.75" customHeight="1" x14ac:dyDescent="0.25">
      <c r="E1" s="79"/>
      <c r="J1" s="84" t="s">
        <v>38</v>
      </c>
      <c r="K1" s="85"/>
      <c r="L1" s="85"/>
      <c r="M1" s="85"/>
    </row>
    <row r="2" spans="1:16" ht="48.75" hidden="1" customHeight="1" x14ac:dyDescent="0.25">
      <c r="E2" s="79"/>
      <c r="J2" s="84"/>
      <c r="K2" s="84"/>
      <c r="L2" s="84"/>
      <c r="M2" s="84"/>
    </row>
    <row r="3" spans="1:16" ht="15.75" hidden="1" customHeight="1" x14ac:dyDescent="0.25">
      <c r="A3" s="32"/>
      <c r="B3" s="33"/>
      <c r="C3" s="33"/>
      <c r="D3" s="33"/>
      <c r="E3" s="82"/>
      <c r="F3" s="33"/>
      <c r="G3" s="33"/>
      <c r="H3" s="30"/>
      <c r="I3" s="87"/>
      <c r="J3" s="87"/>
      <c r="K3" s="87"/>
      <c r="L3" s="87"/>
      <c r="M3" s="87"/>
    </row>
    <row r="4" spans="1:16" ht="15.75" customHeight="1" x14ac:dyDescent="0.25">
      <c r="A4" s="32"/>
      <c r="B4" s="33"/>
      <c r="C4" s="33"/>
      <c r="D4" s="33"/>
      <c r="E4" s="82"/>
      <c r="F4" s="33"/>
      <c r="G4" s="33"/>
      <c r="H4" s="86" t="s">
        <v>32</v>
      </c>
      <c r="I4" s="86"/>
      <c r="J4" s="86"/>
      <c r="K4" s="86"/>
      <c r="L4" s="86"/>
      <c r="M4" s="86"/>
    </row>
    <row r="5" spans="1:16" ht="45" customHeight="1" x14ac:dyDescent="0.25">
      <c r="A5" s="32"/>
      <c r="B5" s="33"/>
      <c r="C5" s="33"/>
      <c r="D5" s="33"/>
      <c r="E5" s="82"/>
      <c r="F5" s="33"/>
      <c r="G5" s="33"/>
      <c r="H5" s="30"/>
      <c r="I5" s="87" t="s">
        <v>43</v>
      </c>
      <c r="J5" s="87"/>
      <c r="K5" s="87"/>
      <c r="L5" s="87"/>
      <c r="M5" s="87"/>
    </row>
    <row r="6" spans="1:16" ht="15.75" x14ac:dyDescent="0.25">
      <c r="A6" s="32"/>
      <c r="B6" s="33"/>
      <c r="C6" s="33"/>
      <c r="D6" s="33"/>
      <c r="E6" s="82"/>
      <c r="F6" s="33"/>
      <c r="G6" s="33"/>
      <c r="H6" s="33"/>
      <c r="I6" s="31"/>
      <c r="J6" s="27"/>
      <c r="K6" s="23" t="s">
        <v>44</v>
      </c>
      <c r="L6" s="34"/>
      <c r="M6" s="31"/>
    </row>
    <row r="7" spans="1:16" ht="15.75" x14ac:dyDescent="0.25">
      <c r="A7" s="88" t="s">
        <v>28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6" ht="43.5" customHeight="1" x14ac:dyDescent="0.25">
      <c r="A8" s="92" t="s">
        <v>0</v>
      </c>
      <c r="B8" s="92"/>
      <c r="C8" s="92"/>
      <c r="D8" s="92"/>
      <c r="E8" s="92" t="s">
        <v>1</v>
      </c>
      <c r="F8" s="91" t="s">
        <v>2</v>
      </c>
      <c r="G8" s="89" t="s">
        <v>3</v>
      </c>
      <c r="H8" s="90"/>
      <c r="I8" s="90"/>
      <c r="J8" s="90"/>
      <c r="K8" s="90"/>
      <c r="L8" s="90"/>
      <c r="M8" s="91"/>
    </row>
    <row r="9" spans="1:16" x14ac:dyDescent="0.25">
      <c r="A9" s="10" t="s">
        <v>4</v>
      </c>
      <c r="B9" s="10" t="s">
        <v>5</v>
      </c>
      <c r="C9" s="10" t="s">
        <v>6</v>
      </c>
      <c r="D9" s="45" t="s">
        <v>7</v>
      </c>
      <c r="E9" s="92"/>
      <c r="F9" s="91"/>
      <c r="G9" s="10" t="s">
        <v>8</v>
      </c>
      <c r="H9" s="10">
        <v>2023</v>
      </c>
      <c r="I9" s="22">
        <v>2024</v>
      </c>
      <c r="J9" s="36">
        <v>2025</v>
      </c>
      <c r="K9" s="36">
        <v>2026</v>
      </c>
      <c r="L9" s="36">
        <v>2027</v>
      </c>
      <c r="M9" s="36">
        <v>2028</v>
      </c>
    </row>
    <row r="10" spans="1:16" ht="64.5" customHeight="1" x14ac:dyDescent="0.25">
      <c r="A10" s="11" t="s">
        <v>9</v>
      </c>
      <c r="B10" s="11">
        <v>0</v>
      </c>
      <c r="C10" s="12"/>
      <c r="D10" s="65"/>
      <c r="E10" s="13" t="s">
        <v>40</v>
      </c>
      <c r="F10" s="70" t="s">
        <v>8</v>
      </c>
      <c r="G10" s="56">
        <f>H10+I10+J10+K10+L10+M10</f>
        <v>1319066.6738733333</v>
      </c>
      <c r="H10" s="56">
        <f t="shared" ref="H10:M10" si="0">H11+H25+H34+H37</f>
        <v>196138.02799999999</v>
      </c>
      <c r="I10" s="56">
        <f t="shared" si="0"/>
        <v>206891.32616666669</v>
      </c>
      <c r="J10" s="59">
        <f t="shared" si="0"/>
        <v>223903.3699266667</v>
      </c>
      <c r="K10" s="56">
        <f t="shared" si="0"/>
        <v>226974.6199266667</v>
      </c>
      <c r="L10" s="56">
        <f t="shared" si="0"/>
        <v>231668.72992666668</v>
      </c>
      <c r="M10" s="56">
        <f t="shared" si="0"/>
        <v>233490.59992666668</v>
      </c>
      <c r="N10" s="9">
        <v>182386736.76999998</v>
      </c>
      <c r="O10">
        <v>151565613.78</v>
      </c>
      <c r="P10">
        <v>158074035.78</v>
      </c>
    </row>
    <row r="11" spans="1:16" ht="72" customHeight="1" x14ac:dyDescent="0.25">
      <c r="A11" s="11" t="s">
        <v>9</v>
      </c>
      <c r="B11" s="11" t="s">
        <v>46</v>
      </c>
      <c r="C11" s="12"/>
      <c r="D11" s="65"/>
      <c r="E11" s="13" t="s">
        <v>29</v>
      </c>
      <c r="F11" s="70" t="s">
        <v>8</v>
      </c>
      <c r="G11" s="56">
        <f>SUM(H11:M11)</f>
        <v>1038592.0638733334</v>
      </c>
      <c r="H11" s="56">
        <f>H12+H13+H14+H15+H16</f>
        <v>150899.48799999998</v>
      </c>
      <c r="I11" s="56">
        <f>I12+I13+I14+I15+I16</f>
        <v>160015.93616666668</v>
      </c>
      <c r="J11" s="56">
        <f t="shared" ref="J11:M11" si="1">J12+J13+J14+J15+J16</f>
        <v>176813.19992666668</v>
      </c>
      <c r="K11" s="56">
        <f t="shared" si="1"/>
        <v>179884.44992666668</v>
      </c>
      <c r="L11" s="56">
        <f t="shared" si="1"/>
        <v>184578.55992666667</v>
      </c>
      <c r="M11" s="56">
        <f t="shared" si="1"/>
        <v>186400.42992666666</v>
      </c>
      <c r="N11" s="81" t="e">
        <f>H11-#REF!-#REF!</f>
        <v>#REF!</v>
      </c>
      <c r="O11" s="81" t="e">
        <f>I11-#REF!-#REF!</f>
        <v>#REF!</v>
      </c>
    </row>
    <row r="12" spans="1:16" ht="45" x14ac:dyDescent="0.25">
      <c r="A12" s="11" t="s">
        <v>9</v>
      </c>
      <c r="B12" s="11" t="s">
        <v>46</v>
      </c>
      <c r="C12" s="12" t="s">
        <v>12</v>
      </c>
      <c r="D12" s="65"/>
      <c r="E12" s="14" t="s">
        <v>17</v>
      </c>
      <c r="F12" s="71" t="s">
        <v>39</v>
      </c>
      <c r="G12" s="47">
        <f>SUM(H12:M12)</f>
        <v>21438.296000000002</v>
      </c>
      <c r="H12" s="47">
        <v>3068.5</v>
      </c>
      <c r="I12" s="47">
        <v>3068.5</v>
      </c>
      <c r="J12" s="47">
        <v>3825.3240000000001</v>
      </c>
      <c r="K12" s="47">
        <v>3825.3240000000001</v>
      </c>
      <c r="L12" s="47">
        <v>3825.3240000000001</v>
      </c>
      <c r="M12" s="47">
        <v>3825.3240000000001</v>
      </c>
      <c r="N12" s="2" t="s">
        <v>45</v>
      </c>
    </row>
    <row r="13" spans="1:16" ht="60" x14ac:dyDescent="0.25">
      <c r="A13" s="11" t="s">
        <v>9</v>
      </c>
      <c r="B13" s="11" t="s">
        <v>46</v>
      </c>
      <c r="C13" s="12" t="s">
        <v>11</v>
      </c>
      <c r="D13" s="65"/>
      <c r="E13" s="14" t="s">
        <v>18</v>
      </c>
      <c r="F13" s="71" t="s">
        <v>39</v>
      </c>
      <c r="G13" s="47">
        <f t="shared" ref="G13:G41" si="2">SUM(H13:M13)</f>
        <v>2427.3790400000003</v>
      </c>
      <c r="H13" s="47">
        <v>198.3</v>
      </c>
      <c r="I13" s="47">
        <v>670</v>
      </c>
      <c r="J13" s="47">
        <v>389.76976000000002</v>
      </c>
      <c r="K13" s="47">
        <v>389.76976000000002</v>
      </c>
      <c r="L13" s="47">
        <v>389.76976000000002</v>
      </c>
      <c r="M13" s="47">
        <v>389.76976000000002</v>
      </c>
      <c r="N13" s="2"/>
    </row>
    <row r="14" spans="1:16" ht="45" x14ac:dyDescent="0.25">
      <c r="A14" s="11" t="s">
        <v>9</v>
      </c>
      <c r="B14" s="11" t="s">
        <v>46</v>
      </c>
      <c r="C14" s="12" t="s">
        <v>13</v>
      </c>
      <c r="D14" s="65"/>
      <c r="E14" s="14" t="s">
        <v>19</v>
      </c>
      <c r="F14" s="71" t="s">
        <v>39</v>
      </c>
      <c r="G14" s="47">
        <f t="shared" si="2"/>
        <v>210</v>
      </c>
      <c r="H14" s="47">
        <v>0</v>
      </c>
      <c r="I14" s="48">
        <v>10</v>
      </c>
      <c r="J14" s="49">
        <v>50</v>
      </c>
      <c r="K14" s="48">
        <v>50</v>
      </c>
      <c r="L14" s="47">
        <v>50</v>
      </c>
      <c r="M14" s="47">
        <v>50</v>
      </c>
      <c r="N14" s="2"/>
    </row>
    <row r="15" spans="1:16" ht="15.75" hidden="1" x14ac:dyDescent="0.25">
      <c r="A15" s="11"/>
      <c r="B15" s="11"/>
      <c r="C15" s="12"/>
      <c r="D15" s="65"/>
      <c r="E15" s="14"/>
      <c r="F15" s="71"/>
      <c r="G15" s="43"/>
      <c r="H15" s="43"/>
      <c r="I15" s="43"/>
      <c r="J15" s="44"/>
      <c r="K15" s="43"/>
      <c r="L15" s="43"/>
      <c r="M15" s="43"/>
      <c r="N15" s="2"/>
    </row>
    <row r="16" spans="1:16" ht="45" x14ac:dyDescent="0.25">
      <c r="A16" s="11" t="s">
        <v>9</v>
      </c>
      <c r="B16" s="11" t="s">
        <v>46</v>
      </c>
      <c r="C16" s="12" t="s">
        <v>15</v>
      </c>
      <c r="D16" s="65"/>
      <c r="E16" s="14" t="s">
        <v>20</v>
      </c>
      <c r="F16" s="71" t="s">
        <v>39</v>
      </c>
      <c r="G16" s="63">
        <f>SUM(H16:M16)</f>
        <v>1014516.3888333335</v>
      </c>
      <c r="H16" s="63">
        <f>H17+H18+H19+H20+H21+H22+H23+H24</f>
        <v>147632.68799999999</v>
      </c>
      <c r="I16" s="63">
        <f t="shared" ref="I16:M16" si="3">I17+I18+I19+I20+I21+I22+I23+I24</f>
        <v>156267.43616666668</v>
      </c>
      <c r="J16" s="63">
        <f t="shared" si="3"/>
        <v>172548.10616666669</v>
      </c>
      <c r="K16" s="63">
        <f t="shared" si="3"/>
        <v>175619.35616666669</v>
      </c>
      <c r="L16" s="63">
        <f t="shared" si="3"/>
        <v>180313.46616666668</v>
      </c>
      <c r="M16" s="63">
        <f t="shared" si="3"/>
        <v>182135.33616666668</v>
      </c>
      <c r="N16" s="2">
        <v>112262997.5</v>
      </c>
      <c r="O16">
        <v>25837800</v>
      </c>
    </row>
    <row r="17" spans="1:20" ht="45" x14ac:dyDescent="0.25">
      <c r="A17" s="11"/>
      <c r="B17" s="11"/>
      <c r="C17" s="12"/>
      <c r="D17" s="65" t="s">
        <v>12</v>
      </c>
      <c r="E17" s="76" t="s">
        <v>50</v>
      </c>
      <c r="F17" s="71"/>
      <c r="G17" s="47">
        <f t="shared" ref="G17:G21" si="4">SUM(H17:M17)</f>
        <v>423051.58</v>
      </c>
      <c r="H17" s="47">
        <v>45871.49</v>
      </c>
      <c r="I17" s="47">
        <v>61096.17</v>
      </c>
      <c r="J17" s="47">
        <v>73540.02</v>
      </c>
      <c r="K17" s="47">
        <v>77611.27</v>
      </c>
      <c r="L17" s="47">
        <v>80805.38</v>
      </c>
      <c r="M17" s="47">
        <v>84127.25</v>
      </c>
      <c r="N17" s="2"/>
    </row>
    <row r="18" spans="1:20" ht="60" x14ac:dyDescent="0.25">
      <c r="A18" s="11"/>
      <c r="B18" s="11"/>
      <c r="C18" s="12"/>
      <c r="D18" s="65" t="s">
        <v>11</v>
      </c>
      <c r="E18" s="76" t="s">
        <v>51</v>
      </c>
      <c r="F18" s="71"/>
      <c r="G18" s="47">
        <f t="shared" si="4"/>
        <v>252206.65999999995</v>
      </c>
      <c r="H18" s="47">
        <v>45643.38</v>
      </c>
      <c r="I18" s="47">
        <v>39043.199999999997</v>
      </c>
      <c r="J18" s="47">
        <v>41880.019999999997</v>
      </c>
      <c r="K18" s="47">
        <v>41880.019999999997</v>
      </c>
      <c r="L18" s="47">
        <v>41880.019999999997</v>
      </c>
      <c r="M18" s="47">
        <v>41880.019999999997</v>
      </c>
      <c r="N18" s="2"/>
    </row>
    <row r="19" spans="1:20" ht="45" x14ac:dyDescent="0.25">
      <c r="A19" s="11"/>
      <c r="B19" s="11"/>
      <c r="C19" s="12"/>
      <c r="D19" s="65" t="s">
        <v>13</v>
      </c>
      <c r="E19" s="76" t="s">
        <v>52</v>
      </c>
      <c r="F19" s="71"/>
      <c r="G19" s="47">
        <f t="shared" si="4"/>
        <v>1000</v>
      </c>
      <c r="H19" s="47"/>
      <c r="I19" s="47"/>
      <c r="J19" s="64">
        <v>1000</v>
      </c>
      <c r="K19" s="47"/>
      <c r="L19" s="47"/>
      <c r="M19" s="47"/>
      <c r="N19" s="2"/>
    </row>
    <row r="20" spans="1:20" ht="30" x14ac:dyDescent="0.25">
      <c r="A20" s="11"/>
      <c r="B20" s="11"/>
      <c r="C20" s="12"/>
      <c r="D20" s="65" t="s">
        <v>15</v>
      </c>
      <c r="E20" s="76" t="s">
        <v>53</v>
      </c>
      <c r="F20" s="71"/>
      <c r="G20" s="47">
        <f t="shared" si="4"/>
        <v>1500</v>
      </c>
      <c r="H20" s="47"/>
      <c r="I20" s="47"/>
      <c r="J20" s="64"/>
      <c r="K20" s="47"/>
      <c r="L20" s="47">
        <v>1500</v>
      </c>
      <c r="M20" s="47"/>
      <c r="N20" s="2"/>
    </row>
    <row r="21" spans="1:20" ht="45" x14ac:dyDescent="0.25">
      <c r="A21" s="11"/>
      <c r="B21" s="11"/>
      <c r="C21" s="12"/>
      <c r="D21" s="65" t="s">
        <v>9</v>
      </c>
      <c r="E21" s="76" t="s">
        <v>54</v>
      </c>
      <c r="F21" s="71"/>
      <c r="G21" s="47">
        <f t="shared" si="4"/>
        <v>1200</v>
      </c>
      <c r="H21" s="47">
        <v>200</v>
      </c>
      <c r="I21" s="47">
        <v>200</v>
      </c>
      <c r="J21" s="47">
        <v>200</v>
      </c>
      <c r="K21" s="47">
        <v>200</v>
      </c>
      <c r="L21" s="47">
        <v>200</v>
      </c>
      <c r="M21" s="47">
        <v>200</v>
      </c>
      <c r="N21" s="2"/>
    </row>
    <row r="22" spans="1:20" ht="96" customHeight="1" x14ac:dyDescent="0.25">
      <c r="A22" s="11"/>
      <c r="B22" s="11"/>
      <c r="C22" s="12"/>
      <c r="D22" s="65" t="s">
        <v>42</v>
      </c>
      <c r="E22" s="14" t="s">
        <v>35</v>
      </c>
      <c r="F22" s="72" t="s">
        <v>36</v>
      </c>
      <c r="G22" s="46">
        <f t="shared" si="2"/>
        <v>295275.77883333352</v>
      </c>
      <c r="H22" s="46">
        <v>49212.423000000003</v>
      </c>
      <c r="I22" s="46">
        <v>49212.671166666703</v>
      </c>
      <c r="J22" s="46">
        <v>49212.671166666703</v>
      </c>
      <c r="K22" s="46">
        <v>49212.671166666703</v>
      </c>
      <c r="L22" s="46">
        <v>49212.671166666703</v>
      </c>
      <c r="M22" s="46">
        <v>49212.671166666703</v>
      </c>
      <c r="N22" s="80">
        <f>H22+H21+H20+H19+H18+H17+H14+H13+H12</f>
        <v>144194.09299999999</v>
      </c>
      <c r="O22" s="80">
        <f t="shared" ref="O22:S22" si="5">I22+I21+I20+I19+I18+I17+I14+I13+I12</f>
        <v>153300.54116666672</v>
      </c>
      <c r="P22" s="80">
        <f t="shared" si="5"/>
        <v>170097.80492666669</v>
      </c>
      <c r="Q22" s="80">
        <f t="shared" si="5"/>
        <v>173169.05492666669</v>
      </c>
      <c r="R22" s="80">
        <f t="shared" si="5"/>
        <v>177863.16492666668</v>
      </c>
      <c r="S22" s="80">
        <f t="shared" si="5"/>
        <v>179685.03492666667</v>
      </c>
      <c r="T22" s="80">
        <f t="shared" ref="T22" si="6">N24+N22+N21+N20+N19+N18+N17</f>
        <v>144194.09299999999</v>
      </c>
    </row>
    <row r="23" spans="1:20" ht="43.5" customHeight="1" x14ac:dyDescent="0.25">
      <c r="A23" s="11"/>
      <c r="B23" s="11"/>
      <c r="C23" s="12"/>
      <c r="D23" s="65" t="s">
        <v>57</v>
      </c>
      <c r="E23" s="77" t="s">
        <v>55</v>
      </c>
      <c r="F23" s="72" t="s">
        <v>36</v>
      </c>
      <c r="G23" s="46">
        <f t="shared" si="2"/>
        <v>36398</v>
      </c>
      <c r="H23" s="46">
        <v>6058</v>
      </c>
      <c r="I23" s="46">
        <v>6068</v>
      </c>
      <c r="J23" s="46">
        <v>6068</v>
      </c>
      <c r="K23" s="46">
        <v>6068</v>
      </c>
      <c r="L23" s="46">
        <v>6068</v>
      </c>
      <c r="M23" s="46">
        <v>6068</v>
      </c>
      <c r="N23" s="2" t="s">
        <v>56</v>
      </c>
    </row>
    <row r="24" spans="1:20" ht="105" x14ac:dyDescent="0.25">
      <c r="A24" s="11" t="s">
        <v>9</v>
      </c>
      <c r="B24" s="11" t="s">
        <v>46</v>
      </c>
      <c r="C24" s="12" t="s">
        <v>9</v>
      </c>
      <c r="D24" s="65"/>
      <c r="E24" s="14" t="s">
        <v>33</v>
      </c>
      <c r="F24" s="71" t="s">
        <v>39</v>
      </c>
      <c r="G24" s="47">
        <f t="shared" si="2"/>
        <v>3884.37</v>
      </c>
      <c r="H24" s="48">
        <v>647.39499999999998</v>
      </c>
      <c r="I24" s="48">
        <v>647.39499999999998</v>
      </c>
      <c r="J24" s="49">
        <v>647.39499999999998</v>
      </c>
      <c r="K24" s="49">
        <v>647.39499999999998</v>
      </c>
      <c r="L24" s="49">
        <v>647.39499999999998</v>
      </c>
      <c r="M24" s="49">
        <v>647.39499999999998</v>
      </c>
      <c r="N24" s="2"/>
    </row>
    <row r="25" spans="1:20" ht="44.25" x14ac:dyDescent="0.25">
      <c r="A25" s="11" t="s">
        <v>9</v>
      </c>
      <c r="B25" s="11" t="s">
        <v>47</v>
      </c>
      <c r="C25" s="12"/>
      <c r="D25" s="65"/>
      <c r="E25" s="15" t="s">
        <v>21</v>
      </c>
      <c r="F25" s="73" t="s">
        <v>8</v>
      </c>
      <c r="G25" s="56">
        <f t="shared" si="2"/>
        <v>113794.95000000001</v>
      </c>
      <c r="H25" s="56">
        <f>H26+H27+H28+H32+H33</f>
        <v>19004.23</v>
      </c>
      <c r="I25" s="56">
        <f t="shared" ref="I25:M25" si="7">I26+I27+I28+I32+I33</f>
        <v>18786.32</v>
      </c>
      <c r="J25" s="56">
        <f t="shared" si="7"/>
        <v>19001.099999999999</v>
      </c>
      <c r="K25" s="56">
        <f t="shared" si="7"/>
        <v>19001.099999999999</v>
      </c>
      <c r="L25" s="56">
        <f t="shared" si="7"/>
        <v>19001.099999999999</v>
      </c>
      <c r="M25" s="56">
        <f t="shared" si="7"/>
        <v>19001.099999999999</v>
      </c>
      <c r="N25" s="3"/>
    </row>
    <row r="26" spans="1:20" ht="75" x14ac:dyDescent="0.25">
      <c r="A26" s="11" t="s">
        <v>9</v>
      </c>
      <c r="B26" s="11" t="s">
        <v>47</v>
      </c>
      <c r="C26" s="12" t="s">
        <v>12</v>
      </c>
      <c r="D26" s="65"/>
      <c r="E26" s="16" t="s">
        <v>22</v>
      </c>
      <c r="F26" s="71" t="s">
        <v>39</v>
      </c>
      <c r="G26" s="51">
        <f t="shared" si="2"/>
        <v>0</v>
      </c>
      <c r="H26" s="51">
        <f t="shared" ref="H26:M26" si="8">H27</f>
        <v>0</v>
      </c>
      <c r="I26" s="51">
        <f t="shared" si="8"/>
        <v>0</v>
      </c>
      <c r="J26" s="52">
        <f t="shared" si="8"/>
        <v>0</v>
      </c>
      <c r="K26" s="51">
        <f t="shared" si="8"/>
        <v>0</v>
      </c>
      <c r="L26" s="51">
        <f t="shared" si="8"/>
        <v>0</v>
      </c>
      <c r="M26" s="51">
        <f t="shared" si="8"/>
        <v>0</v>
      </c>
      <c r="N26" s="4"/>
      <c r="O26" s="4"/>
      <c r="P26" s="4"/>
      <c r="Q26" s="4"/>
      <c r="R26" s="4"/>
      <c r="S26" s="4"/>
    </row>
    <row r="27" spans="1:20" ht="15.75" hidden="1" x14ac:dyDescent="0.25">
      <c r="A27" s="17"/>
      <c r="B27" s="11"/>
      <c r="C27" s="11"/>
      <c r="D27" s="66"/>
      <c r="E27" s="16"/>
      <c r="F27" s="71"/>
      <c r="G27" s="38"/>
      <c r="H27" s="38"/>
      <c r="I27" s="38"/>
      <c r="J27" s="39"/>
      <c r="K27" s="38"/>
      <c r="L27" s="38"/>
      <c r="M27" s="38"/>
      <c r="N27" s="8"/>
    </row>
    <row r="28" spans="1:20" ht="60" x14ac:dyDescent="0.25">
      <c r="A28" s="18" t="s">
        <v>9</v>
      </c>
      <c r="B28" s="18" t="s">
        <v>47</v>
      </c>
      <c r="C28" s="18" t="s">
        <v>11</v>
      </c>
      <c r="D28" s="67"/>
      <c r="E28" s="19" t="s">
        <v>23</v>
      </c>
      <c r="F28" s="71" t="s">
        <v>39</v>
      </c>
      <c r="G28" s="51">
        <f>SUM(H28:M28)</f>
        <v>113794.95000000001</v>
      </c>
      <c r="H28" s="51">
        <f>H29+H31</f>
        <v>19004.23</v>
      </c>
      <c r="I28" s="51">
        <f>I29+I31</f>
        <v>18786.32</v>
      </c>
      <c r="J28" s="52">
        <f>J29+J31</f>
        <v>19001.099999999999</v>
      </c>
      <c r="K28" s="51">
        <f t="shared" ref="K28:M28" si="9">K29+K31</f>
        <v>19001.099999999999</v>
      </c>
      <c r="L28" s="51">
        <f t="shared" si="9"/>
        <v>19001.099999999999</v>
      </c>
      <c r="M28" s="51">
        <f t="shared" si="9"/>
        <v>19001.099999999999</v>
      </c>
      <c r="N28" s="5"/>
    </row>
    <row r="29" spans="1:20" ht="60" x14ac:dyDescent="0.25">
      <c r="A29" s="11"/>
      <c r="B29" s="11"/>
      <c r="C29" s="11"/>
      <c r="D29" s="66" t="s">
        <v>12</v>
      </c>
      <c r="E29" s="16" t="s">
        <v>34</v>
      </c>
      <c r="F29" s="71" t="s">
        <v>39</v>
      </c>
      <c r="G29" s="61">
        <f t="shared" si="2"/>
        <v>107554.95000000001</v>
      </c>
      <c r="H29" s="61">
        <v>17964.23</v>
      </c>
      <c r="I29" s="61">
        <v>17746.32</v>
      </c>
      <c r="J29" s="62">
        <v>17961.099999999999</v>
      </c>
      <c r="K29" s="62">
        <v>17961.099999999999</v>
      </c>
      <c r="L29" s="62">
        <v>17961.099999999999</v>
      </c>
      <c r="M29" s="62">
        <v>17961.099999999999</v>
      </c>
      <c r="N29" s="3"/>
      <c r="O29" s="3"/>
      <c r="P29" s="3"/>
      <c r="Q29" s="3"/>
      <c r="R29" s="3"/>
      <c r="S29" s="3"/>
    </row>
    <row r="30" spans="1:20" s="1" customFormat="1" ht="15.75" hidden="1" x14ac:dyDescent="0.25">
      <c r="A30" s="18"/>
      <c r="B30" s="18"/>
      <c r="C30" s="18"/>
      <c r="D30" s="67"/>
      <c r="E30" s="16"/>
      <c r="F30" s="71"/>
      <c r="G30" s="42"/>
      <c r="H30" s="42"/>
      <c r="I30" s="40"/>
      <c r="J30" s="41"/>
      <c r="K30" s="40"/>
      <c r="L30" s="40"/>
      <c r="M30" s="40"/>
      <c r="N30" s="6"/>
    </row>
    <row r="31" spans="1:20" ht="45" x14ac:dyDescent="0.25">
      <c r="A31" s="18"/>
      <c r="B31" s="18"/>
      <c r="C31" s="18"/>
      <c r="D31" s="67" t="s">
        <v>11</v>
      </c>
      <c r="E31" s="16" t="s">
        <v>10</v>
      </c>
      <c r="F31" s="71" t="s">
        <v>39</v>
      </c>
      <c r="G31" s="50">
        <f>H31+I31+J31+K31+L31+M31</f>
        <v>6240</v>
      </c>
      <c r="H31" s="50">
        <v>1040</v>
      </c>
      <c r="I31" s="50">
        <v>1040</v>
      </c>
      <c r="J31" s="50">
        <v>1040</v>
      </c>
      <c r="K31" s="50">
        <v>1040</v>
      </c>
      <c r="L31" s="50">
        <v>1040</v>
      </c>
      <c r="M31" s="50">
        <v>1040</v>
      </c>
      <c r="N31" s="6"/>
    </row>
    <row r="32" spans="1:20" ht="45" x14ac:dyDescent="0.25">
      <c r="A32" s="18" t="s">
        <v>9</v>
      </c>
      <c r="B32" s="18" t="s">
        <v>47</v>
      </c>
      <c r="C32" s="18" t="s">
        <v>13</v>
      </c>
      <c r="D32" s="67"/>
      <c r="E32" s="16" t="s">
        <v>24</v>
      </c>
      <c r="F32" s="71" t="s">
        <v>39</v>
      </c>
      <c r="G32" s="57">
        <f t="shared" si="2"/>
        <v>0</v>
      </c>
      <c r="H32" s="57">
        <v>0</v>
      </c>
      <c r="I32" s="51">
        <v>0</v>
      </c>
      <c r="J32" s="52">
        <v>0</v>
      </c>
      <c r="K32" s="51">
        <v>0</v>
      </c>
      <c r="L32" s="51">
        <v>0</v>
      </c>
      <c r="M32" s="51">
        <v>0</v>
      </c>
      <c r="N32" s="7"/>
    </row>
    <row r="33" spans="1:14" ht="45" x14ac:dyDescent="0.25">
      <c r="A33" s="18" t="s">
        <v>9</v>
      </c>
      <c r="B33" s="18" t="s">
        <v>47</v>
      </c>
      <c r="C33" s="18" t="s">
        <v>15</v>
      </c>
      <c r="D33" s="67"/>
      <c r="E33" s="37" t="s">
        <v>41</v>
      </c>
      <c r="F33" s="71" t="s">
        <v>39</v>
      </c>
      <c r="G33" s="60">
        <f t="shared" si="2"/>
        <v>0</v>
      </c>
      <c r="H33" s="60">
        <v>0</v>
      </c>
      <c r="I33" s="61">
        <v>0</v>
      </c>
      <c r="J33" s="62">
        <v>0</v>
      </c>
      <c r="K33" s="61">
        <v>0</v>
      </c>
      <c r="L33" s="61">
        <v>0</v>
      </c>
      <c r="M33" s="61">
        <v>0</v>
      </c>
      <c r="N33" s="7"/>
    </row>
    <row r="34" spans="1:14" ht="29.25" x14ac:dyDescent="0.25">
      <c r="A34" s="18" t="s">
        <v>9</v>
      </c>
      <c r="B34" s="18" t="s">
        <v>48</v>
      </c>
      <c r="C34" s="18"/>
      <c r="D34" s="67"/>
      <c r="E34" s="19" t="s">
        <v>25</v>
      </c>
      <c r="F34" s="74" t="s">
        <v>8</v>
      </c>
      <c r="G34" s="56">
        <f t="shared" si="2"/>
        <v>163283.06</v>
      </c>
      <c r="H34" s="56">
        <f t="shared" ref="H34:M34" si="10">H35+H36</f>
        <v>25668.21</v>
      </c>
      <c r="I34" s="56">
        <f t="shared" si="10"/>
        <v>27522.97</v>
      </c>
      <c r="J34" s="59">
        <f t="shared" si="10"/>
        <v>27522.97</v>
      </c>
      <c r="K34" s="56">
        <f t="shared" si="10"/>
        <v>27522.97</v>
      </c>
      <c r="L34" s="56">
        <f t="shared" si="10"/>
        <v>27522.97</v>
      </c>
      <c r="M34" s="56">
        <f t="shared" si="10"/>
        <v>27522.97</v>
      </c>
    </row>
    <row r="35" spans="1:14" ht="60" x14ac:dyDescent="0.25">
      <c r="A35" s="18" t="s">
        <v>9</v>
      </c>
      <c r="B35" s="18" t="s">
        <v>48</v>
      </c>
      <c r="C35" s="18" t="s">
        <v>12</v>
      </c>
      <c r="D35" s="67"/>
      <c r="E35" s="16" t="s">
        <v>37</v>
      </c>
      <c r="F35" s="72" t="s">
        <v>39</v>
      </c>
      <c r="G35" s="57">
        <f t="shared" si="2"/>
        <v>148283.06</v>
      </c>
      <c r="H35" s="57">
        <v>23168.21</v>
      </c>
      <c r="I35" s="57">
        <v>25022.97</v>
      </c>
      <c r="J35" s="58">
        <v>25022.97</v>
      </c>
      <c r="K35" s="58">
        <v>25022.97</v>
      </c>
      <c r="L35" s="58">
        <v>25022.97</v>
      </c>
      <c r="M35" s="58">
        <v>25022.97</v>
      </c>
      <c r="N35" s="29"/>
    </row>
    <row r="36" spans="1:14" ht="60" x14ac:dyDescent="0.25">
      <c r="A36" s="25" t="s">
        <v>9</v>
      </c>
      <c r="B36" s="25" t="s">
        <v>48</v>
      </c>
      <c r="C36" s="25" t="s">
        <v>11</v>
      </c>
      <c r="D36" s="68"/>
      <c r="E36" s="26" t="s">
        <v>14</v>
      </c>
      <c r="F36" s="72" t="s">
        <v>39</v>
      </c>
      <c r="G36" s="51">
        <f t="shared" si="2"/>
        <v>15000</v>
      </c>
      <c r="H36" s="51">
        <v>2500</v>
      </c>
      <c r="I36" s="51">
        <v>2500</v>
      </c>
      <c r="J36" s="51">
        <v>2500</v>
      </c>
      <c r="K36" s="51">
        <v>2500</v>
      </c>
      <c r="L36" s="51">
        <v>2500</v>
      </c>
      <c r="M36" s="51">
        <v>2500</v>
      </c>
    </row>
    <row r="37" spans="1:14" ht="44.25" x14ac:dyDescent="0.25">
      <c r="A37" s="18" t="s">
        <v>9</v>
      </c>
      <c r="B37" s="18" t="s">
        <v>49</v>
      </c>
      <c r="C37" s="18"/>
      <c r="D37" s="67"/>
      <c r="E37" s="16" t="s">
        <v>30</v>
      </c>
      <c r="F37" s="74" t="s">
        <v>8</v>
      </c>
      <c r="G37" s="56">
        <f t="shared" si="2"/>
        <v>3396.6</v>
      </c>
      <c r="H37" s="56">
        <f>H38+H39+H40+H41</f>
        <v>566.1</v>
      </c>
      <c r="I37" s="56">
        <f t="shared" ref="I37:M37" si="11">SUM(I38:I41)</f>
        <v>566.1</v>
      </c>
      <c r="J37" s="56">
        <f t="shared" si="11"/>
        <v>566.1</v>
      </c>
      <c r="K37" s="56">
        <f t="shared" si="11"/>
        <v>566.1</v>
      </c>
      <c r="L37" s="56">
        <f t="shared" si="11"/>
        <v>566.1</v>
      </c>
      <c r="M37" s="56">
        <f t="shared" si="11"/>
        <v>566.1</v>
      </c>
    </row>
    <row r="38" spans="1:14" ht="75" x14ac:dyDescent="0.25">
      <c r="A38" s="18" t="s">
        <v>9</v>
      </c>
      <c r="B38" s="18" t="s">
        <v>49</v>
      </c>
      <c r="C38" s="18" t="s">
        <v>12</v>
      </c>
      <c r="D38" s="67"/>
      <c r="E38" s="20" t="s">
        <v>16</v>
      </c>
      <c r="F38" s="83" t="s">
        <v>58</v>
      </c>
      <c r="G38" s="52">
        <f t="shared" si="2"/>
        <v>2220</v>
      </c>
      <c r="H38" s="53">
        <v>370</v>
      </c>
      <c r="I38" s="52">
        <v>370</v>
      </c>
      <c r="J38" s="51">
        <v>370</v>
      </c>
      <c r="K38" s="52">
        <v>370</v>
      </c>
      <c r="L38" s="52">
        <v>370</v>
      </c>
      <c r="M38" s="51">
        <v>370</v>
      </c>
    </row>
    <row r="39" spans="1:14" ht="75" x14ac:dyDescent="0.25">
      <c r="A39" s="18" t="s">
        <v>9</v>
      </c>
      <c r="B39" s="18" t="s">
        <v>49</v>
      </c>
      <c r="C39" s="18" t="s">
        <v>11</v>
      </c>
      <c r="D39" s="67"/>
      <c r="E39" s="20" t="s">
        <v>27</v>
      </c>
      <c r="F39" s="83" t="s">
        <v>58</v>
      </c>
      <c r="G39" s="52">
        <f t="shared" si="2"/>
        <v>180</v>
      </c>
      <c r="H39" s="53">
        <v>30</v>
      </c>
      <c r="I39" s="52">
        <v>30</v>
      </c>
      <c r="J39" s="52">
        <v>30</v>
      </c>
      <c r="K39" s="52">
        <v>30</v>
      </c>
      <c r="L39" s="52">
        <v>30</v>
      </c>
      <c r="M39" s="52">
        <v>30</v>
      </c>
    </row>
    <row r="40" spans="1:14" ht="105" x14ac:dyDescent="0.25">
      <c r="A40" s="18" t="s">
        <v>9</v>
      </c>
      <c r="B40" s="18" t="s">
        <v>49</v>
      </c>
      <c r="C40" s="18" t="s">
        <v>13</v>
      </c>
      <c r="D40" s="67"/>
      <c r="E40" s="20" t="s">
        <v>31</v>
      </c>
      <c r="F40" s="83" t="s">
        <v>58</v>
      </c>
      <c r="G40" s="51">
        <f t="shared" si="2"/>
        <v>120</v>
      </c>
      <c r="H40" s="51">
        <v>20</v>
      </c>
      <c r="I40" s="51">
        <v>20</v>
      </c>
      <c r="J40" s="51">
        <v>20</v>
      </c>
      <c r="K40" s="51">
        <v>20</v>
      </c>
      <c r="L40" s="51">
        <v>20</v>
      </c>
      <c r="M40" s="51">
        <v>20</v>
      </c>
    </row>
    <row r="41" spans="1:14" ht="60" x14ac:dyDescent="0.25">
      <c r="A41" s="11" t="s">
        <v>9</v>
      </c>
      <c r="B41" s="11" t="s">
        <v>49</v>
      </c>
      <c r="C41" s="11" t="s">
        <v>15</v>
      </c>
      <c r="D41" s="69"/>
      <c r="E41" s="35" t="s">
        <v>26</v>
      </c>
      <c r="F41" s="83" t="s">
        <v>58</v>
      </c>
      <c r="G41" s="54">
        <f t="shared" si="2"/>
        <v>876.6</v>
      </c>
      <c r="H41" s="54">
        <v>146.1</v>
      </c>
      <c r="I41" s="55">
        <v>146.1</v>
      </c>
      <c r="J41" s="54">
        <v>146.1</v>
      </c>
      <c r="K41" s="54">
        <v>146.1</v>
      </c>
      <c r="L41" s="54">
        <v>146.1</v>
      </c>
      <c r="M41" s="54">
        <v>146.1</v>
      </c>
    </row>
    <row r="42" spans="1:14" ht="62.25" customHeight="1" x14ac:dyDescent="0.25">
      <c r="A42" s="21"/>
      <c r="B42" s="21"/>
      <c r="C42" s="21"/>
      <c r="D42" s="21"/>
      <c r="E42" s="78"/>
      <c r="F42" s="21"/>
      <c r="G42" s="21"/>
      <c r="H42" s="21"/>
      <c r="J42" s="28"/>
      <c r="L42" s="21"/>
      <c r="M42" s="21"/>
    </row>
    <row r="43" spans="1:14" x14ac:dyDescent="0.25">
      <c r="A43" s="21"/>
      <c r="B43" s="21"/>
      <c r="C43" s="21"/>
      <c r="D43" s="21"/>
      <c r="E43" s="78"/>
      <c r="F43" s="21"/>
      <c r="G43" s="21"/>
      <c r="H43" s="21"/>
      <c r="J43" s="28"/>
      <c r="L43" s="21"/>
      <c r="M43" s="21"/>
    </row>
    <row r="44" spans="1:14" x14ac:dyDescent="0.25">
      <c r="E44" s="79"/>
      <c r="J44" s="28"/>
    </row>
    <row r="45" spans="1:14" x14ac:dyDescent="0.25">
      <c r="E45" s="79"/>
      <c r="J45" s="28"/>
    </row>
    <row r="46" spans="1:14" x14ac:dyDescent="0.25">
      <c r="E46" s="79"/>
    </row>
    <row r="47" spans="1:14" x14ac:dyDescent="0.25">
      <c r="E47" s="79"/>
    </row>
    <row r="48" spans="1:14" x14ac:dyDescent="0.25">
      <c r="E48" s="79"/>
    </row>
    <row r="49" spans="5:5" x14ac:dyDescent="0.25">
      <c r="E49" s="79"/>
    </row>
    <row r="50" spans="5:5" x14ac:dyDescent="0.25">
      <c r="E50" s="79"/>
    </row>
    <row r="51" spans="5:5" x14ac:dyDescent="0.25">
      <c r="E51" s="79"/>
    </row>
    <row r="52" spans="5:5" x14ac:dyDescent="0.25">
      <c r="E52" s="79"/>
    </row>
    <row r="53" spans="5:5" x14ac:dyDescent="0.25">
      <c r="E53" s="79"/>
    </row>
    <row r="54" spans="5:5" x14ac:dyDescent="0.25">
      <c r="E54" s="79"/>
    </row>
    <row r="55" spans="5:5" x14ac:dyDescent="0.25">
      <c r="E55" s="79"/>
    </row>
    <row r="56" spans="5:5" x14ac:dyDescent="0.25">
      <c r="E56" s="79"/>
    </row>
    <row r="57" spans="5:5" x14ac:dyDescent="0.25">
      <c r="E57" s="79"/>
    </row>
    <row r="58" spans="5:5" x14ac:dyDescent="0.25">
      <c r="E58" s="79"/>
    </row>
    <row r="59" spans="5:5" x14ac:dyDescent="0.25">
      <c r="E59" s="79"/>
    </row>
    <row r="60" spans="5:5" x14ac:dyDescent="0.25">
      <c r="E60" s="79"/>
    </row>
    <row r="61" spans="5:5" x14ac:dyDescent="0.25">
      <c r="E61" s="79"/>
    </row>
    <row r="62" spans="5:5" x14ac:dyDescent="0.25">
      <c r="E62" s="79"/>
    </row>
    <row r="63" spans="5:5" x14ac:dyDescent="0.25">
      <c r="E63" s="79"/>
    </row>
    <row r="64" spans="5:5" x14ac:dyDescent="0.25">
      <c r="E64" s="79"/>
    </row>
    <row r="65" spans="5:5" x14ac:dyDescent="0.25">
      <c r="E65" s="79"/>
    </row>
    <row r="66" spans="5:5" x14ac:dyDescent="0.25">
      <c r="E66" s="79"/>
    </row>
    <row r="67" spans="5:5" x14ac:dyDescent="0.25">
      <c r="E67" s="79"/>
    </row>
    <row r="68" spans="5:5" x14ac:dyDescent="0.25">
      <c r="E68" s="79"/>
    </row>
    <row r="69" spans="5:5" x14ac:dyDescent="0.25">
      <c r="E69" s="79"/>
    </row>
    <row r="70" spans="5:5" x14ac:dyDescent="0.25">
      <c r="E70" s="79"/>
    </row>
    <row r="71" spans="5:5" x14ac:dyDescent="0.25">
      <c r="E71" s="79"/>
    </row>
    <row r="72" spans="5:5" x14ac:dyDescent="0.25">
      <c r="E72" s="79"/>
    </row>
    <row r="73" spans="5:5" x14ac:dyDescent="0.25">
      <c r="E73" s="79"/>
    </row>
    <row r="74" spans="5:5" x14ac:dyDescent="0.25">
      <c r="E74" s="79"/>
    </row>
    <row r="75" spans="5:5" x14ac:dyDescent="0.25">
      <c r="E75" s="79"/>
    </row>
    <row r="76" spans="5:5" x14ac:dyDescent="0.25">
      <c r="E76" s="79"/>
    </row>
    <row r="77" spans="5:5" x14ac:dyDescent="0.25">
      <c r="E77" s="79"/>
    </row>
    <row r="78" spans="5:5" x14ac:dyDescent="0.25">
      <c r="E78" s="79"/>
    </row>
    <row r="79" spans="5:5" x14ac:dyDescent="0.25">
      <c r="E79" s="79"/>
    </row>
    <row r="80" spans="5:5" x14ac:dyDescent="0.25">
      <c r="E80" s="79"/>
    </row>
    <row r="81" spans="5:5" x14ac:dyDescent="0.25">
      <c r="E81" s="79"/>
    </row>
    <row r="82" spans="5:5" x14ac:dyDescent="0.25">
      <c r="E82" s="79"/>
    </row>
    <row r="83" spans="5:5" x14ac:dyDescent="0.25">
      <c r="E83" s="79"/>
    </row>
    <row r="84" spans="5:5" x14ac:dyDescent="0.25">
      <c r="E84" s="79"/>
    </row>
    <row r="85" spans="5:5" x14ac:dyDescent="0.25">
      <c r="E85" s="79"/>
    </row>
  </sheetData>
  <mergeCells count="10">
    <mergeCell ref="A7:M7"/>
    <mergeCell ref="G8:M8"/>
    <mergeCell ref="F8:F9"/>
    <mergeCell ref="A8:D8"/>
    <mergeCell ref="E8:E9"/>
    <mergeCell ref="J1:M1"/>
    <mergeCell ref="J2:M2"/>
    <mergeCell ref="H4:M4"/>
    <mergeCell ref="I3:M3"/>
    <mergeCell ref="I5:M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3" orientation="landscape" r:id="rId1"/>
  <rowBreaks count="3" manualBreakCount="3">
    <brk id="15" max="12" man="1"/>
    <brk id="28" max="12" man="1"/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форма5</vt:lpstr>
      <vt:lpstr>Лист3</vt:lpstr>
      <vt:lpstr>форма5!Заголовки_для_печати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2022-10-03T04:11:26Z</dcterms:modified>
</cp:coreProperties>
</file>