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715" windowWidth="28830" windowHeight="6975"/>
  </bookViews>
  <sheets>
    <sheet name="факт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L45" i="2" l="1"/>
  <c r="K45" i="2"/>
  <c r="L50" i="2"/>
  <c r="K50" i="2"/>
  <c r="L52" i="2"/>
  <c r="K52" i="2"/>
  <c r="L51" i="2"/>
  <c r="K51" i="2"/>
  <c r="L56" i="2"/>
  <c r="K56" i="2"/>
  <c r="L54" i="2"/>
  <c r="K54" i="2"/>
  <c r="L53" i="2"/>
  <c r="K53" i="2"/>
  <c r="H35" i="2" l="1"/>
  <c r="K15" i="2"/>
  <c r="J15" i="2"/>
  <c r="H15" i="2"/>
  <c r="L34" i="2"/>
  <c r="K34" i="2"/>
  <c r="H24" i="2"/>
  <c r="L31" i="2"/>
  <c r="K31" i="2"/>
  <c r="J24" i="2"/>
  <c r="I24" i="2"/>
  <c r="K27" i="2"/>
  <c r="L27" i="2"/>
  <c r="L26" i="2"/>
  <c r="K26" i="2"/>
  <c r="I9" i="2" l="1"/>
  <c r="L61" i="2" l="1"/>
  <c r="K61" i="2"/>
  <c r="L42" i="2"/>
  <c r="K42" i="2"/>
  <c r="L25" i="2"/>
  <c r="K25" i="2"/>
  <c r="L63" i="2" l="1"/>
  <c r="K63" i="2"/>
  <c r="H19" i="2"/>
  <c r="H9" i="2" l="1"/>
  <c r="L41" i="2" l="1"/>
  <c r="L40" i="2"/>
  <c r="I16" i="2"/>
  <c r="J16" i="2"/>
  <c r="L30" i="2"/>
  <c r="K30" i="2"/>
  <c r="K28" i="2"/>
  <c r="L17" i="2"/>
  <c r="K17" i="2"/>
  <c r="L28" i="2" l="1"/>
  <c r="H16" i="2"/>
  <c r="I19" i="2" l="1"/>
  <c r="I15" i="2" s="1"/>
  <c r="L15" i="2" s="1"/>
  <c r="J62" i="2" l="1"/>
  <c r="I62" i="2"/>
  <c r="J58" i="2"/>
  <c r="I58" i="2"/>
  <c r="J53" i="2"/>
  <c r="I53" i="2"/>
  <c r="J50" i="2"/>
  <c r="I50" i="2"/>
  <c r="J45" i="2"/>
  <c r="I45" i="2"/>
  <c r="J39" i="2"/>
  <c r="I39" i="2"/>
  <c r="J35" i="2"/>
  <c r="I35" i="2"/>
  <c r="L20" i="2"/>
  <c r="K20" i="2"/>
  <c r="J19" i="2"/>
  <c r="J9" i="2"/>
  <c r="L39" i="2" l="1"/>
  <c r="K19" i="2"/>
  <c r="L62" i="2"/>
  <c r="L24" i="2"/>
  <c r="J43" i="2"/>
  <c r="I43" i="2"/>
  <c r="L19" i="2"/>
  <c r="H62" i="2" l="1"/>
  <c r="K62" i="2" s="1"/>
  <c r="H58" i="2"/>
  <c r="H53" i="2"/>
  <c r="H50" i="2"/>
  <c r="H45" i="2"/>
  <c r="H39" i="2"/>
  <c r="K9" i="2"/>
  <c r="J11" i="2"/>
  <c r="J8" i="2" s="1"/>
  <c r="I11" i="2"/>
  <c r="I8" i="2" s="1"/>
  <c r="H11" i="2"/>
  <c r="L12" i="2"/>
  <c r="K12" i="2"/>
  <c r="L9" i="2"/>
  <c r="K24" i="2" l="1"/>
  <c r="H43" i="2"/>
  <c r="J7" i="2"/>
  <c r="I7" i="2"/>
  <c r="L8" i="2"/>
  <c r="H8" i="2"/>
  <c r="L7" i="2" l="1"/>
  <c r="H7" i="2"/>
  <c r="K7" i="2" s="1"/>
  <c r="K8" i="2"/>
  <c r="L46" i="2"/>
  <c r="K46" i="2"/>
  <c r="L44" i="2"/>
  <c r="K44" i="2"/>
  <c r="K41" i="2"/>
  <c r="L36" i="2"/>
  <c r="K36" i="2"/>
  <c r="L23" i="2"/>
  <c r="K23" i="2"/>
  <c r="L18" i="2"/>
  <c r="K18" i="2"/>
  <c r="L16" i="2"/>
  <c r="K16" i="2"/>
  <c r="L35" i="2" l="1"/>
  <c r="K35" i="2"/>
  <c r="K40" i="2"/>
  <c r="K39" i="2" l="1"/>
  <c r="L11" i="2"/>
  <c r="K11" i="2"/>
  <c r="K10" i="2" l="1"/>
  <c r="L10" i="2"/>
  <c r="K58" i="2" l="1"/>
  <c r="L58" i="2"/>
  <c r="K43" i="2" l="1"/>
  <c r="L43" i="2"/>
</calcChain>
</file>

<file path=xl/sharedStrings.xml><?xml version="1.0" encoding="utf-8"?>
<sst xmlns="http://schemas.openxmlformats.org/spreadsheetml/2006/main" count="266" uniqueCount="98">
  <si>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</si>
  <si>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</si>
  <si>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</si>
  <si>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МП</t>
  </si>
  <si>
    <t>Пп</t>
  </si>
  <si>
    <t>ОМ</t>
  </si>
  <si>
    <t>М</t>
  </si>
  <si>
    <t>И</t>
  </si>
  <si>
    <t>Всего</t>
  </si>
  <si>
    <t>Дошкольное  образование</t>
  </si>
  <si>
    <t>МОО</t>
  </si>
  <si>
    <t>Сохранение и укрепление здоровья учащихся, создание условия для формирования ЗОЖ</t>
  </si>
  <si>
    <t>1</t>
  </si>
  <si>
    <t>2</t>
  </si>
  <si>
    <t>Общее  образование</t>
  </si>
  <si>
    <t>Витаминизация</t>
  </si>
  <si>
    <t>Проведение военных сборов для десятиклассников</t>
  </si>
  <si>
    <t>Дополнительное образование</t>
  </si>
  <si>
    <t>Обеспечение реализации муниципальной программы</t>
  </si>
  <si>
    <t>Совершенствование учительского корпуса</t>
  </si>
  <si>
    <t>Муниципальные конкурсы пеаагогического мастерства: «Учитель года», «Воспитатель года»</t>
  </si>
  <si>
    <t>Конкурсный отбор педагогических работников на Грант мэра МО «Катангский район»</t>
  </si>
  <si>
    <t>Августовская конференция педагогов</t>
  </si>
  <si>
    <t>Оплата работы  руководителю районного методобъединения педагогов, активно, внедряющих ИКТ в образовательный процесс</t>
  </si>
  <si>
    <t>Повышение квалификации административного и педагогического персонала ОУ</t>
  </si>
  <si>
    <t>Районное совещание педагогов</t>
  </si>
  <si>
    <t>Курсы педагогов по повышению квалификации</t>
  </si>
  <si>
    <t>Совершенствование  системы работы  с талантливыми детьми</t>
  </si>
  <si>
    <t>Премия мэра</t>
  </si>
  <si>
    <t>Участие обучающихся в региональном этапе Всероссийской олимпиады школьников</t>
  </si>
  <si>
    <t>Проведение районного конкурса «Ученик года»</t>
  </si>
  <si>
    <t>Проведение ГИА</t>
  </si>
  <si>
    <t>Обеспечение учебниками, учебными пособиями и средствами обучения и воспитания ОУ</t>
  </si>
  <si>
    <t>Приобретение учебников для 5-9 классов в соответствии  с ФГОС ООО</t>
  </si>
  <si>
    <t>Приобретение художественной, научно-популярной и справочной литературы в соответствии с ФГОС ООО</t>
  </si>
  <si>
    <t>Организация доставки учебной литературы</t>
  </si>
  <si>
    <t>Обучение персонала ОУ санитарному минимуму специалистами ФБГУЗ</t>
  </si>
  <si>
    <t>Дипломы и призы для проведения тематических конкурсов</t>
  </si>
  <si>
    <t>Обучение по охране труда</t>
  </si>
  <si>
    <t>МОО, СОШ, НШДС</t>
  </si>
  <si>
    <t>01</t>
  </si>
  <si>
    <t>02</t>
  </si>
  <si>
    <t>03</t>
  </si>
  <si>
    <t>04</t>
  </si>
  <si>
    <t>05</t>
  </si>
  <si>
    <t>06</t>
  </si>
  <si>
    <t>Расходы бюджета МО "Катангский район", тыс.руб.</t>
  </si>
  <si>
    <t>Кассовые расходы, %</t>
  </si>
  <si>
    <t>Ведущий экономист</t>
  </si>
  <si>
    <t>А.Ю.Забелина</t>
  </si>
  <si>
    <t>Исп:А.Ю.Забелина</t>
  </si>
  <si>
    <t>тел: 21-281</t>
  </si>
  <si>
    <t>МУНИЦИПАЛЬНЫЙ ОТДЕЛ ОБРАЗОВАНИЯ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</si>
  <si>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</si>
  <si>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</si>
  <si>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</si>
  <si>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</si>
  <si>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</si>
  <si>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Форма 4. Отчет об использовании ассигнований бюджета МО "Катангский район" на реализацию муниципальной программы</t>
  </si>
  <si>
    <t>Финансовое обеспечение реализации основных программ дошкольного образования в соответствии с ФГОС</t>
  </si>
  <si>
    <t>Развитие образования в муниципальном образовании "Катангский район на 2019-2024 годы"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</si>
  <si>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</si>
  <si>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Организация предоставления общедоступного и бесплатного дошкольного образования</t>
  </si>
  <si>
    <t>Капитальный и текущий ремонт учреждений дошкольного образования</t>
  </si>
  <si>
    <t>Лицензирование образовательных учреждений</t>
  </si>
  <si>
    <t>Финансовое обеспечение реализации основных программ общего образования в соответствии с ФГОС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</si>
  <si>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</si>
  <si>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</si>
  <si>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Организация предоставления общедоступного и бесплатного начального общего, основного общего, среднего общего образования</t>
  </si>
  <si>
    <t>Капитальный и текущий ремонт учреждений  основного общего образования</t>
  </si>
  <si>
    <t>Лицензирование и аккредитация образовательных учреждений</t>
  </si>
  <si>
    <t>Сохранение и укрепление здоровья учащихся, создание условий для формирования ЗОЖ</t>
  </si>
  <si>
    <t>Реализация переданных полномочий по муниципальной программе «Молодежная политика, работа с детьми и молодежью Преображенского муниципального образования на 2018-2022гг.»</t>
  </si>
  <si>
    <t>Приобретение вычислительной  техники для малокомплектных сельских школ</t>
  </si>
  <si>
    <t>Организация предоставления дополнительного образования</t>
  </si>
  <si>
    <t>Организация отдыха и оздоровление детей в летнее время</t>
  </si>
  <si>
    <t>Подготовка к к проведению оздоровительного сезона</t>
  </si>
  <si>
    <t>Организация отдыха и оздоровление детей в каникулярный период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</si>
  <si>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местными органами самоуправления МО Иркутской области</t>
  </si>
  <si>
    <t>Обеспечение деятельности муниципального отдела образования</t>
  </si>
  <si>
    <t>Реализация программ по образовательной робототехнике</t>
  </si>
  <si>
    <t>МОО, ОУ</t>
  </si>
  <si>
    <t>Выпуск сборника по ЗОЖ</t>
  </si>
  <si>
    <t xml:space="preserve"> Организация бесплатного горячего питания обучающихся, получающих начальное общее образование</t>
  </si>
  <si>
    <t>Обеспечение функционирования системы персонифицированного финансирования дополнительного образования</t>
  </si>
  <si>
    <t>Обеспечение бесплатным двухразовым питанием детей-инвалидов</t>
  </si>
  <si>
    <t>Обеспечение бесплатным питьевым молоком 1-4 классов</t>
  </si>
  <si>
    <t>07</t>
  </si>
  <si>
    <t>08</t>
  </si>
  <si>
    <t>09</t>
  </si>
  <si>
    <t>Организация бесплатного двхразового питания обучающихся с органиченными возможностями здоровья в муниципальных общеобразовательных организациях</t>
  </si>
  <si>
    <t>Приобретение средств обучения и воспитания (мебели для занятий  в учебных классах), необходимых для оснащения муниципальных общеобразовательных организациях</t>
  </si>
  <si>
    <t>Формирование у подрастающего поколдения уважительного отношения ко всем национальнастям, этноса и религиям</t>
  </si>
  <si>
    <t>10</t>
  </si>
  <si>
    <t>Приобретение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</si>
  <si>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по состоянию на 01.07.2022 года</t>
  </si>
  <si>
    <t>И.о. начальника МОО</t>
  </si>
  <si>
    <t>О.Г.Верхотурова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</si>
</sst>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595959"/>
      </bottom>
      <diagonal/>
    </border>
    <border>
      <left/>
      <right/>
      <top style="medium">
        <color indexed="64"/>
      </top>
      <bottom style="medium">
        <color rgb="FF595959"/>
      </bottom>
      <diagonal/>
    </border>
    <border>
      <left/>
      <right style="medium">
        <color rgb="FF595959"/>
      </right>
      <top style="medium">
        <color indexed="64"/>
      </top>
      <bottom style="medium">
        <color rgb="FF595959"/>
      </bottom>
      <diagonal/>
    </border>
    <border>
      <left style="medium">
        <color rgb="FF595959"/>
      </left>
      <right style="medium">
        <color rgb="FF595959"/>
      </right>
      <top style="medium">
        <color indexed="64"/>
      </top>
      <bottom/>
      <diagonal/>
    </border>
    <border>
      <left style="medium">
        <color indexed="64"/>
      </left>
      <right style="medium">
        <color rgb="FF595959"/>
      </right>
      <top/>
      <bottom style="medium">
        <color indexed="64"/>
      </bottom>
      <diagonal/>
    </border>
    <border>
      <left/>
      <right style="medium">
        <color rgb="FF595959"/>
      </right>
      <top/>
      <bottom style="medium">
        <color indexed="64"/>
      </bottom>
      <diagonal/>
    </border>
    <border>
      <left style="medium">
        <color rgb="FF595959"/>
      </left>
      <right style="medium">
        <color rgb="FF59595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595959"/>
      </left>
      <right/>
      <top style="medium">
        <color indexed="64"/>
      </top>
      <bottom/>
      <diagonal/>
    </border>
    <border>
      <left style="medium">
        <color rgb="FF595959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15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/>
    <xf numFmtId="0" fontId="2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17" xfId="0" applyFont="1" applyBorder="1"/>
    <xf numFmtId="0" fontId="4" fillId="0" borderId="17" xfId="0" applyFont="1" applyBorder="1" applyAlignment="1">
      <alignment wrapText="1"/>
    </xf>
    <xf numFmtId="0" fontId="5" fillId="0" borderId="17" xfId="0" applyFont="1" applyBorder="1"/>
    <xf numFmtId="0" fontId="7" fillId="0" borderId="16" xfId="0" applyFont="1" applyBorder="1"/>
    <xf numFmtId="0" fontId="7" fillId="0" borderId="17" xfId="0" applyFont="1" applyBorder="1"/>
    <xf numFmtId="0" fontId="5" fillId="0" borderId="18" xfId="0" applyFont="1" applyBorder="1"/>
    <xf numFmtId="0" fontId="5" fillId="0" borderId="16" xfId="0" applyFont="1" applyBorder="1"/>
    <xf numFmtId="0" fontId="5" fillId="0" borderId="17" xfId="0" applyFont="1" applyBorder="1" applyAlignment="1">
      <alignment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65" fontId="7" fillId="0" borderId="0" xfId="0" applyNumberFormat="1" applyFont="1"/>
    <xf numFmtId="49" fontId="3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9" xfId="0" applyFont="1" applyBorder="1"/>
    <xf numFmtId="165" fontId="12" fillId="2" borderId="10" xfId="0" applyNumberFormat="1" applyFont="1" applyFill="1" applyBorder="1" applyAlignment="1">
      <alignment horizontal="center"/>
    </xf>
    <xf numFmtId="165" fontId="12" fillId="2" borderId="1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4" fillId="0" borderId="16" xfId="0" applyFont="1" applyBorder="1"/>
    <xf numFmtId="0" fontId="4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3" xfId="0" applyFont="1" applyFill="1" applyBorder="1" applyAlignment="1">
      <alignment wrapText="1"/>
    </xf>
    <xf numFmtId="165" fontId="12" fillId="3" borderId="12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vertical="center"/>
    </xf>
    <xf numFmtId="43" fontId="7" fillId="0" borderId="0" xfId="0" applyNumberFormat="1" applyFont="1"/>
    <xf numFmtId="166" fontId="12" fillId="3" borderId="12" xfId="1" applyNumberFormat="1" applyFont="1" applyFill="1" applyBorder="1" applyAlignment="1">
      <alignment horizontal="center" vertical="center"/>
    </xf>
    <xf numFmtId="166" fontId="12" fillId="2" borderId="10" xfId="1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5" fillId="2" borderId="10" xfId="1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9" xfId="0" applyFont="1" applyBorder="1"/>
    <xf numFmtId="166" fontId="4" fillId="0" borderId="12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 wrapText="1"/>
    </xf>
    <xf numFmtId="0" fontId="8" fillId="0" borderId="24" xfId="0" applyFont="1" applyBorder="1"/>
    <xf numFmtId="166" fontId="5" fillId="2" borderId="23" xfId="1" applyNumberFormat="1" applyFont="1" applyFill="1" applyBorder="1" applyAlignment="1">
      <alignment horizontal="center"/>
    </xf>
    <xf numFmtId="165" fontId="5" fillId="2" borderId="23" xfId="0" applyNumberFormat="1" applyFont="1" applyFill="1" applyBorder="1" applyAlignment="1">
      <alignment horizontal="center"/>
    </xf>
    <xf numFmtId="165" fontId="5" fillId="2" borderId="25" xfId="0" applyNumberFormat="1" applyFont="1" applyFill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abSelected="1" zoomScaleNormal="100" zoomScaleSheetLayoutView="100" workbookViewId="0">
      <pane ySplit="6" topLeftCell="A58" activePane="bottomLeft" state="frozenSplit"/>
      <selection pane="bottomLeft" activeCell="F78" sqref="F78"/>
    </sheetView>
  </sheetViews>
  <sheetFormatPr defaultRowHeight="15" x14ac:dyDescent="0.25"/>
  <cols>
    <col min="1" max="1" width="6" customWidth="1"/>
    <col min="2" max="3" width="4.42578125" customWidth="1"/>
    <col min="4" max="4" width="3.42578125" customWidth="1"/>
    <col min="5" max="5" width="4.140625" customWidth="1"/>
    <col min="6" max="6" width="37.42578125" customWidth="1"/>
    <col min="8" max="8" width="13.85546875" customWidth="1"/>
    <col min="9" max="9" width="13.28515625" customWidth="1"/>
    <col min="10" max="10" width="13.42578125" customWidth="1"/>
    <col min="11" max="11" width="10.42578125" customWidth="1"/>
    <col min="12" max="12" width="10.140625" customWidth="1"/>
    <col min="13" max="13" width="12.140625" bestFit="1" customWidth="1"/>
  </cols>
  <sheetData>
    <row r="1" spans="1:18" x14ac:dyDescent="0.2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8" x14ac:dyDescent="0.25">
      <c r="A2" s="114" t="s">
        <v>58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8" x14ac:dyDescent="0.25">
      <c r="A3" s="114" t="s">
        <v>95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8" ht="15.75" thickBo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8" ht="30" customHeight="1" thickBot="1" x14ac:dyDescent="0.3">
      <c r="A5" s="107" t="s">
        <v>0</v>
      </c>
      <c r="B5" s="108"/>
      <c r="C5" s="108"/>
      <c r="D5" s="108"/>
      <c r="E5" s="109"/>
      <c r="F5" s="110" t="s">
        <v>1</v>
      </c>
      <c r="G5" s="112" t="s">
        <v>2</v>
      </c>
      <c r="H5" s="105" t="s">
        <v>46</v>
      </c>
      <c r="I5" s="105"/>
      <c r="J5" s="105"/>
      <c r="K5" s="106" t="s">
        <v>47</v>
      </c>
      <c r="L5" s="106"/>
      <c r="M5" s="29"/>
      <c r="N5" s="29"/>
      <c r="O5" s="29"/>
      <c r="P5" s="29"/>
      <c r="Q5" s="29"/>
      <c r="R5" s="29"/>
    </row>
    <row r="6" spans="1:18" ht="46.5" thickBot="1" x14ac:dyDescent="0.3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11"/>
      <c r="G6" s="113"/>
      <c r="H6" s="52" t="s">
        <v>53</v>
      </c>
      <c r="I6" s="52" t="s">
        <v>54</v>
      </c>
      <c r="J6" s="52" t="s">
        <v>55</v>
      </c>
      <c r="K6" s="52" t="s">
        <v>56</v>
      </c>
      <c r="L6" s="52" t="s">
        <v>57</v>
      </c>
      <c r="M6" s="29"/>
      <c r="N6" s="29"/>
      <c r="O6" s="29"/>
      <c r="P6" s="29"/>
      <c r="Q6" s="29"/>
      <c r="R6" s="29"/>
    </row>
    <row r="7" spans="1:18" ht="63.75" thickBot="1" x14ac:dyDescent="0.3">
      <c r="A7" s="42" t="s">
        <v>40</v>
      </c>
      <c r="B7" s="43"/>
      <c r="C7" s="44"/>
      <c r="D7" s="44"/>
      <c r="E7" s="45"/>
      <c r="F7" s="46" t="s">
        <v>60</v>
      </c>
      <c r="G7" s="47" t="s">
        <v>8</v>
      </c>
      <c r="H7" s="79">
        <f>H8+H15+H35+H39+H43</f>
        <v>327353.20000000007</v>
      </c>
      <c r="I7" s="79">
        <f>I8+I15+I35+I39+I43</f>
        <v>147307.5</v>
      </c>
      <c r="J7" s="79">
        <f>J8+J15+J35+J39+J43</f>
        <v>180895.9</v>
      </c>
      <c r="K7" s="75">
        <f>J7/H7%</f>
        <v>55.260159363036607</v>
      </c>
      <c r="L7" s="75">
        <f>J7/I7%</f>
        <v>122.80155457122005</v>
      </c>
      <c r="M7" s="29"/>
      <c r="N7" s="29"/>
      <c r="O7" s="29"/>
      <c r="P7" s="29"/>
      <c r="Q7" s="29"/>
      <c r="R7" s="29"/>
    </row>
    <row r="8" spans="1:18" ht="15" customHeight="1" thickBot="1" x14ac:dyDescent="0.3">
      <c r="A8" s="41" t="s">
        <v>40</v>
      </c>
      <c r="B8" s="14" t="s">
        <v>12</v>
      </c>
      <c r="C8" s="50"/>
      <c r="D8" s="51"/>
      <c r="E8" s="16"/>
      <c r="F8" s="57" t="s">
        <v>9</v>
      </c>
      <c r="G8" s="31" t="s">
        <v>8</v>
      </c>
      <c r="H8" s="80">
        <f>H9+H11</f>
        <v>68176.899999999994</v>
      </c>
      <c r="I8" s="80">
        <f t="shared" ref="I8:J8" si="0">I9+I11</f>
        <v>31489.599999999999</v>
      </c>
      <c r="J8" s="80">
        <f t="shared" si="0"/>
        <v>42789.599999999999</v>
      </c>
      <c r="K8" s="63">
        <f>J8/H8%</f>
        <v>62.76260727607152</v>
      </c>
      <c r="L8" s="64">
        <f>J8/I8%</f>
        <v>135.88486357400541</v>
      </c>
      <c r="M8" s="29"/>
      <c r="N8" s="53"/>
      <c r="O8" s="29"/>
      <c r="P8" s="29"/>
      <c r="Q8" s="29"/>
      <c r="R8" s="29"/>
    </row>
    <row r="9" spans="1:18" ht="31.5" x14ac:dyDescent="0.25">
      <c r="A9" s="12" t="s">
        <v>40</v>
      </c>
      <c r="B9" s="12" t="s">
        <v>12</v>
      </c>
      <c r="C9" s="48" t="s">
        <v>40</v>
      </c>
      <c r="D9" s="49"/>
      <c r="E9" s="8"/>
      <c r="F9" s="8" t="s">
        <v>59</v>
      </c>
      <c r="G9" s="32" t="s">
        <v>10</v>
      </c>
      <c r="H9" s="81">
        <f>H10</f>
        <v>50725.9</v>
      </c>
      <c r="I9" s="81">
        <f t="shared" ref="I9:J9" si="1">I10</f>
        <v>21140.3</v>
      </c>
      <c r="J9" s="81">
        <f t="shared" si="1"/>
        <v>33132</v>
      </c>
      <c r="K9" s="65">
        <f>J9/H9%</f>
        <v>65.315745999578127</v>
      </c>
      <c r="L9" s="65">
        <f>J9/I9%</f>
        <v>156.72436058144871</v>
      </c>
      <c r="M9" s="29"/>
      <c r="N9" s="29"/>
      <c r="O9" s="29"/>
      <c r="P9" s="29"/>
      <c r="Q9" s="29"/>
      <c r="R9" s="29"/>
    </row>
    <row r="10" spans="1:18" ht="60.75" customHeight="1" x14ac:dyDescent="0.25">
      <c r="A10" s="2" t="s">
        <v>40</v>
      </c>
      <c r="B10" s="2" t="s">
        <v>12</v>
      </c>
      <c r="C10" s="24" t="s">
        <v>40</v>
      </c>
      <c r="D10" s="1"/>
      <c r="E10" s="3"/>
      <c r="F10" s="4" t="s">
        <v>61</v>
      </c>
      <c r="G10" s="30" t="s">
        <v>10</v>
      </c>
      <c r="H10" s="82">
        <v>50725.9</v>
      </c>
      <c r="I10" s="82">
        <v>21140.3</v>
      </c>
      <c r="J10" s="82">
        <v>33132</v>
      </c>
      <c r="K10" s="76">
        <f>J10/H10%</f>
        <v>65.315745999578127</v>
      </c>
      <c r="L10" s="76">
        <f>J10/I10%</f>
        <v>156.72436058144871</v>
      </c>
      <c r="M10" s="78"/>
      <c r="N10" s="29"/>
      <c r="O10" s="29"/>
      <c r="P10" s="29"/>
      <c r="Q10" s="29"/>
      <c r="R10" s="29"/>
    </row>
    <row r="11" spans="1:18" ht="32.25" customHeight="1" x14ac:dyDescent="0.25">
      <c r="A11" s="2" t="s">
        <v>40</v>
      </c>
      <c r="B11" s="2" t="s">
        <v>12</v>
      </c>
      <c r="C11" s="24" t="s">
        <v>41</v>
      </c>
      <c r="D11" s="1"/>
      <c r="E11" s="3"/>
      <c r="F11" s="7" t="s">
        <v>62</v>
      </c>
      <c r="G11" s="30" t="s">
        <v>10</v>
      </c>
      <c r="H11" s="83">
        <f>H12+H13+H14</f>
        <v>17451</v>
      </c>
      <c r="I11" s="83">
        <f t="shared" ref="I11:J11" si="2">I12+I13+I14</f>
        <v>10349.299999999999</v>
      </c>
      <c r="J11" s="83">
        <f t="shared" si="2"/>
        <v>9657.6</v>
      </c>
      <c r="K11" s="76">
        <f t="shared" ref="K11" si="3">J11/H11%</f>
        <v>55.341241189616646</v>
      </c>
      <c r="L11" s="76">
        <f t="shared" ref="L11" si="4">J11/I11%</f>
        <v>93.316456185442505</v>
      </c>
      <c r="M11" s="78"/>
      <c r="N11" s="29"/>
      <c r="O11" s="29"/>
      <c r="P11" s="29"/>
      <c r="Q11" s="29"/>
      <c r="R11" s="29"/>
    </row>
    <row r="12" spans="1:18" ht="24" x14ac:dyDescent="0.25">
      <c r="A12" s="2" t="s">
        <v>40</v>
      </c>
      <c r="B12" s="2" t="s">
        <v>12</v>
      </c>
      <c r="C12" s="24" t="s">
        <v>41</v>
      </c>
      <c r="D12" s="1"/>
      <c r="E12" s="3"/>
      <c r="F12" s="4" t="s">
        <v>62</v>
      </c>
      <c r="G12" s="30" t="s">
        <v>10</v>
      </c>
      <c r="H12" s="83">
        <v>17451</v>
      </c>
      <c r="I12" s="83">
        <v>10349.299999999999</v>
      </c>
      <c r="J12" s="83">
        <v>9657.6</v>
      </c>
      <c r="K12" s="76">
        <f t="shared" ref="K12" si="5">J12/H12%</f>
        <v>55.341241189616646</v>
      </c>
      <c r="L12" s="76">
        <f t="shared" ref="L12" si="6">J12/I12%</f>
        <v>93.316456185442505</v>
      </c>
      <c r="M12" s="29"/>
      <c r="N12" s="29"/>
      <c r="O12" s="29"/>
      <c r="P12" s="29"/>
      <c r="Q12" s="29"/>
      <c r="R12" s="29"/>
    </row>
    <row r="13" spans="1:18" ht="24" x14ac:dyDescent="0.25">
      <c r="A13" s="2" t="s">
        <v>40</v>
      </c>
      <c r="B13" s="2" t="s">
        <v>12</v>
      </c>
      <c r="C13" s="24" t="s">
        <v>41</v>
      </c>
      <c r="D13" s="1"/>
      <c r="E13" s="3"/>
      <c r="F13" s="4" t="s">
        <v>63</v>
      </c>
      <c r="G13" s="30" t="s">
        <v>10</v>
      </c>
      <c r="H13" s="82">
        <v>0</v>
      </c>
      <c r="I13" s="82">
        <v>0</v>
      </c>
      <c r="J13" s="82">
        <v>0</v>
      </c>
      <c r="K13" s="76">
        <v>0</v>
      </c>
      <c r="L13" s="76">
        <v>0</v>
      </c>
      <c r="M13" s="29"/>
      <c r="N13" s="29"/>
      <c r="O13" s="29"/>
      <c r="P13" s="29"/>
      <c r="Q13" s="29"/>
      <c r="R13" s="29"/>
    </row>
    <row r="14" spans="1:18" ht="15.75" thickBot="1" x14ac:dyDescent="0.3">
      <c r="A14" s="2" t="s">
        <v>40</v>
      </c>
      <c r="B14" s="2" t="s">
        <v>12</v>
      </c>
      <c r="C14" s="24" t="s">
        <v>41</v>
      </c>
      <c r="D14" s="1"/>
      <c r="E14" s="3"/>
      <c r="F14" s="4" t="s">
        <v>64</v>
      </c>
      <c r="G14" s="30" t="s">
        <v>10</v>
      </c>
      <c r="H14" s="84">
        <v>0</v>
      </c>
      <c r="I14" s="84">
        <v>0</v>
      </c>
      <c r="J14" s="84">
        <v>0</v>
      </c>
      <c r="K14" s="76">
        <v>0</v>
      </c>
      <c r="L14" s="76">
        <v>0</v>
      </c>
      <c r="M14" s="29"/>
      <c r="N14" s="29"/>
      <c r="O14" s="29"/>
      <c r="P14" s="29"/>
      <c r="Q14" s="29"/>
      <c r="R14" s="29"/>
    </row>
    <row r="15" spans="1:18" ht="15.75" thickBot="1" x14ac:dyDescent="0.3">
      <c r="A15" s="41" t="s">
        <v>40</v>
      </c>
      <c r="B15" s="14" t="s">
        <v>13</v>
      </c>
      <c r="C15" s="14"/>
      <c r="D15" s="15"/>
      <c r="E15" s="16"/>
      <c r="F15" s="56" t="s">
        <v>14</v>
      </c>
      <c r="G15" s="31" t="s">
        <v>8</v>
      </c>
      <c r="H15" s="85">
        <f>H16+H19+H24+H28+H29+H30+H31+H32+H33+H34</f>
        <v>204802.30000000002</v>
      </c>
      <c r="I15" s="85">
        <f t="shared" ref="I15:J15" si="7">I16+I19+I24+I28+I29+I30+I31+I32+I33+I34</f>
        <v>90213</v>
      </c>
      <c r="J15" s="85">
        <f t="shared" si="7"/>
        <v>112376.8</v>
      </c>
      <c r="K15" s="66">
        <f>J15/H15%</f>
        <v>54.87086814942996</v>
      </c>
      <c r="L15" s="67">
        <f>J15/I15%</f>
        <v>124.5682994690344</v>
      </c>
      <c r="M15" s="29"/>
      <c r="N15" s="53"/>
      <c r="O15" s="29"/>
      <c r="P15" s="29"/>
      <c r="Q15" s="29"/>
      <c r="R15" s="29"/>
    </row>
    <row r="16" spans="1:18" ht="36" x14ac:dyDescent="0.25">
      <c r="A16" s="12" t="s">
        <v>40</v>
      </c>
      <c r="B16" s="12" t="s">
        <v>13</v>
      </c>
      <c r="C16" s="25" t="s">
        <v>40</v>
      </c>
      <c r="D16" s="11"/>
      <c r="E16" s="13"/>
      <c r="F16" s="17" t="s">
        <v>65</v>
      </c>
      <c r="G16" s="32" t="s">
        <v>10</v>
      </c>
      <c r="H16" s="86">
        <f>H17+H18</f>
        <v>152658</v>
      </c>
      <c r="I16" s="86">
        <f t="shared" ref="I16:J16" si="8">I17+I18</f>
        <v>64988.9</v>
      </c>
      <c r="J16" s="86">
        <f t="shared" si="8"/>
        <v>83574</v>
      </c>
      <c r="K16" s="69">
        <f>J16/H16%</f>
        <v>54.745902605824789</v>
      </c>
      <c r="L16" s="69">
        <f>J16/I16%</f>
        <v>128.59734508508376</v>
      </c>
      <c r="M16" s="29"/>
      <c r="N16" s="29"/>
      <c r="O16" s="29"/>
      <c r="P16" s="29"/>
      <c r="Q16" s="29"/>
      <c r="R16" s="29"/>
    </row>
    <row r="17" spans="1:18" ht="96.75" x14ac:dyDescent="0.25">
      <c r="A17" s="2" t="s">
        <v>40</v>
      </c>
      <c r="B17" s="5">
        <v>2</v>
      </c>
      <c r="C17" s="26" t="s">
        <v>40</v>
      </c>
      <c r="D17" s="5"/>
      <c r="E17" s="5"/>
      <c r="F17" s="6" t="s">
        <v>66</v>
      </c>
      <c r="G17" s="33" t="s">
        <v>10</v>
      </c>
      <c r="H17" s="84">
        <v>151642.29999999999</v>
      </c>
      <c r="I17" s="84">
        <v>64450.5</v>
      </c>
      <c r="J17" s="84">
        <v>83069.399999999994</v>
      </c>
      <c r="K17" s="68">
        <f>J17/H17%</f>
        <v>54.77983385902219</v>
      </c>
      <c r="L17" s="68">
        <f>J17/I17%</f>
        <v>128.88868201177647</v>
      </c>
      <c r="M17" s="29"/>
      <c r="N17" s="29"/>
      <c r="O17" s="29"/>
      <c r="P17" s="29"/>
      <c r="Q17" s="29"/>
      <c r="R17" s="29"/>
    </row>
    <row r="18" spans="1:18" ht="48.75" x14ac:dyDescent="0.25">
      <c r="A18" s="2" t="s">
        <v>40</v>
      </c>
      <c r="B18" s="5">
        <v>2</v>
      </c>
      <c r="C18" s="26" t="s">
        <v>40</v>
      </c>
      <c r="D18" s="5"/>
      <c r="E18" s="5"/>
      <c r="F18" s="6" t="s">
        <v>67</v>
      </c>
      <c r="G18" s="33" t="s">
        <v>10</v>
      </c>
      <c r="H18" s="84">
        <v>1015.7</v>
      </c>
      <c r="I18" s="84">
        <v>538.4</v>
      </c>
      <c r="J18" s="84">
        <v>504.6</v>
      </c>
      <c r="K18" s="68">
        <f t="shared" ref="K18:K23" si="9">J18/H18%</f>
        <v>49.680023629024319</v>
      </c>
      <c r="L18" s="68">
        <f t="shared" ref="L18:L24" si="10">J18/I18%</f>
        <v>93.722139673105517</v>
      </c>
      <c r="M18" s="29"/>
      <c r="N18" s="29"/>
      <c r="O18" s="29"/>
      <c r="P18" s="29"/>
      <c r="Q18" s="29"/>
      <c r="R18" s="29"/>
    </row>
    <row r="19" spans="1:18" ht="38.25" customHeight="1" x14ac:dyDescent="0.25">
      <c r="A19" s="2" t="s">
        <v>40</v>
      </c>
      <c r="B19" s="5">
        <v>2</v>
      </c>
      <c r="C19" s="26" t="s">
        <v>41</v>
      </c>
      <c r="D19" s="5"/>
      <c r="E19" s="5"/>
      <c r="F19" s="18" t="s">
        <v>68</v>
      </c>
      <c r="G19" s="35" t="s">
        <v>10</v>
      </c>
      <c r="H19" s="87">
        <f>H20+H21+H22+H23</f>
        <v>47814</v>
      </c>
      <c r="I19" s="87">
        <f>I20+I21+I22+I23</f>
        <v>22813.4</v>
      </c>
      <c r="J19" s="87">
        <f t="shared" ref="J19" si="11">J20+J21+J22+J23</f>
        <v>27104.6</v>
      </c>
      <c r="K19" s="68">
        <f t="shared" ref="K19:K20" si="12">J19/H19%</f>
        <v>56.6875810432091</v>
      </c>
      <c r="L19" s="68">
        <f t="shared" ref="L19:L20" si="13">J19/I19%</f>
        <v>118.80999763297008</v>
      </c>
      <c r="M19" s="29"/>
      <c r="N19" s="29"/>
      <c r="O19" s="29"/>
      <c r="P19" s="29"/>
      <c r="Q19" s="29"/>
      <c r="R19" s="29"/>
    </row>
    <row r="20" spans="1:18" ht="38.25" customHeight="1" x14ac:dyDescent="0.25">
      <c r="A20" s="24" t="s">
        <v>40</v>
      </c>
      <c r="B20" s="5">
        <v>2</v>
      </c>
      <c r="C20" s="26" t="s">
        <v>41</v>
      </c>
      <c r="D20" s="5"/>
      <c r="E20" s="5"/>
      <c r="F20" s="6" t="s">
        <v>68</v>
      </c>
      <c r="G20" s="33" t="s">
        <v>10</v>
      </c>
      <c r="H20" s="87">
        <v>47401</v>
      </c>
      <c r="I20" s="87">
        <v>22606.9</v>
      </c>
      <c r="J20" s="87">
        <v>26742</v>
      </c>
      <c r="K20" s="68">
        <f t="shared" si="12"/>
        <v>56.416531296808088</v>
      </c>
      <c r="L20" s="68">
        <f t="shared" si="13"/>
        <v>118.29131813738283</v>
      </c>
      <c r="M20" s="29"/>
      <c r="N20" s="29"/>
      <c r="O20" s="29"/>
      <c r="P20" s="29"/>
      <c r="Q20" s="29"/>
      <c r="R20" s="29"/>
    </row>
    <row r="21" spans="1:18" ht="27" customHeight="1" x14ac:dyDescent="0.25">
      <c r="A21" s="2" t="s">
        <v>40</v>
      </c>
      <c r="B21" s="5">
        <v>2</v>
      </c>
      <c r="C21" s="26" t="s">
        <v>41</v>
      </c>
      <c r="D21" s="5"/>
      <c r="E21" s="5"/>
      <c r="F21" s="6" t="s">
        <v>69</v>
      </c>
      <c r="G21" s="34" t="s">
        <v>39</v>
      </c>
      <c r="H21" s="84">
        <v>0</v>
      </c>
      <c r="I21" s="84">
        <v>0</v>
      </c>
      <c r="J21" s="84">
        <v>0</v>
      </c>
      <c r="K21" s="68">
        <v>0</v>
      </c>
      <c r="L21" s="68">
        <v>0</v>
      </c>
      <c r="M21" s="29"/>
      <c r="N21" s="29"/>
      <c r="O21" s="29"/>
      <c r="P21" s="29"/>
      <c r="Q21" s="29"/>
      <c r="R21" s="29"/>
    </row>
    <row r="22" spans="1:18" ht="24.75" x14ac:dyDescent="0.25">
      <c r="A22" s="2" t="s">
        <v>40</v>
      </c>
      <c r="B22" s="5">
        <v>2</v>
      </c>
      <c r="C22" s="26" t="s">
        <v>41</v>
      </c>
      <c r="D22" s="5"/>
      <c r="E22" s="5"/>
      <c r="F22" s="6" t="s">
        <v>70</v>
      </c>
      <c r="G22" s="33"/>
      <c r="H22" s="84">
        <v>0</v>
      </c>
      <c r="I22" s="84">
        <v>0</v>
      </c>
      <c r="J22" s="84">
        <v>0</v>
      </c>
      <c r="K22" s="68">
        <v>0</v>
      </c>
      <c r="L22" s="68">
        <v>0</v>
      </c>
      <c r="M22" s="29"/>
      <c r="N22" s="29"/>
      <c r="O22" s="29"/>
      <c r="P22" s="29"/>
      <c r="Q22" s="29"/>
      <c r="R22" s="29"/>
    </row>
    <row r="23" spans="1:18" x14ac:dyDescent="0.25">
      <c r="A23" s="2" t="s">
        <v>40</v>
      </c>
      <c r="B23" s="5">
        <v>2</v>
      </c>
      <c r="C23" s="26" t="s">
        <v>41</v>
      </c>
      <c r="D23" s="5"/>
      <c r="E23" s="5"/>
      <c r="F23" s="6" t="s">
        <v>31</v>
      </c>
      <c r="G23" s="33"/>
      <c r="H23" s="84">
        <v>413</v>
      </c>
      <c r="I23" s="84">
        <v>206.5</v>
      </c>
      <c r="J23" s="84">
        <v>362.6</v>
      </c>
      <c r="K23" s="68">
        <f t="shared" si="9"/>
        <v>87.79661016949153</v>
      </c>
      <c r="L23" s="68">
        <f t="shared" si="10"/>
        <v>175.59322033898306</v>
      </c>
      <c r="M23" s="29"/>
      <c r="N23" s="29"/>
      <c r="O23" s="29"/>
      <c r="P23" s="29"/>
      <c r="Q23" s="29"/>
      <c r="R23" s="29"/>
    </row>
    <row r="24" spans="1:18" ht="27" customHeight="1" x14ac:dyDescent="0.25">
      <c r="A24" s="2" t="s">
        <v>40</v>
      </c>
      <c r="B24" s="60">
        <v>2</v>
      </c>
      <c r="C24" s="61" t="s">
        <v>42</v>
      </c>
      <c r="D24" s="5"/>
      <c r="E24" s="5"/>
      <c r="F24" s="18" t="s">
        <v>71</v>
      </c>
      <c r="G24" s="35" t="s">
        <v>10</v>
      </c>
      <c r="H24" s="87">
        <f>H25+H26+H27</f>
        <v>388.4</v>
      </c>
      <c r="I24" s="87">
        <f t="shared" ref="I24:J24" si="14">I25+I26+I27</f>
        <v>194.2</v>
      </c>
      <c r="J24" s="87">
        <f t="shared" si="14"/>
        <v>214.8</v>
      </c>
      <c r="K24" s="69">
        <f>J24/H24%</f>
        <v>55.303810504634399</v>
      </c>
      <c r="L24" s="69">
        <f t="shared" si="10"/>
        <v>110.6076210092688</v>
      </c>
      <c r="M24" s="29"/>
      <c r="N24" s="29"/>
      <c r="O24" s="29"/>
      <c r="P24" s="29"/>
      <c r="Q24" s="29"/>
      <c r="R24" s="29"/>
    </row>
    <row r="25" spans="1:18" ht="24.75" x14ac:dyDescent="0.25">
      <c r="A25" s="2" t="s">
        <v>40</v>
      </c>
      <c r="B25" s="5">
        <v>2</v>
      </c>
      <c r="C25" s="26" t="s">
        <v>42</v>
      </c>
      <c r="D25" s="5"/>
      <c r="E25" s="5"/>
      <c r="F25" s="6" t="s">
        <v>16</v>
      </c>
      <c r="G25" s="33"/>
      <c r="H25" s="84">
        <v>11.6</v>
      </c>
      <c r="I25" s="84">
        <v>5.8</v>
      </c>
      <c r="J25" s="84">
        <v>0</v>
      </c>
      <c r="K25" s="68">
        <f t="shared" ref="K25" si="15">J25/H25%</f>
        <v>0</v>
      </c>
      <c r="L25" s="68">
        <f t="shared" ref="L25" si="16">J25/I25%</f>
        <v>0</v>
      </c>
      <c r="M25" s="29"/>
      <c r="N25" s="29"/>
      <c r="O25" s="29"/>
      <c r="P25" s="29"/>
      <c r="Q25" s="29"/>
      <c r="R25" s="29"/>
    </row>
    <row r="26" spans="1:18" ht="24.75" x14ac:dyDescent="0.25">
      <c r="A26" s="2" t="s">
        <v>40</v>
      </c>
      <c r="B26" s="5">
        <v>2</v>
      </c>
      <c r="C26" s="26" t="s">
        <v>42</v>
      </c>
      <c r="D26" s="19"/>
      <c r="E26" s="19"/>
      <c r="F26" s="90" t="s">
        <v>85</v>
      </c>
      <c r="G26" s="91"/>
      <c r="H26" s="92">
        <v>84</v>
      </c>
      <c r="I26" s="92">
        <v>42</v>
      </c>
      <c r="J26" s="92">
        <v>35.700000000000003</v>
      </c>
      <c r="K26" s="68">
        <f t="shared" ref="K26:K27" si="17">J26/H26%</f>
        <v>42.500000000000007</v>
      </c>
      <c r="L26" s="68">
        <f t="shared" ref="L26:L27" si="18">J26/I26%</f>
        <v>85.000000000000014</v>
      </c>
      <c r="M26" s="29"/>
      <c r="N26" s="29"/>
      <c r="O26" s="29"/>
      <c r="P26" s="29"/>
      <c r="Q26" s="29"/>
      <c r="R26" s="29"/>
    </row>
    <row r="27" spans="1:18" ht="24.75" x14ac:dyDescent="0.25">
      <c r="A27" s="2" t="s">
        <v>40</v>
      </c>
      <c r="B27" s="5">
        <v>2</v>
      </c>
      <c r="C27" s="26" t="s">
        <v>42</v>
      </c>
      <c r="D27" s="19"/>
      <c r="E27" s="19"/>
      <c r="F27" s="90" t="s">
        <v>86</v>
      </c>
      <c r="G27" s="91"/>
      <c r="H27" s="92">
        <v>292.8</v>
      </c>
      <c r="I27" s="92">
        <v>146.4</v>
      </c>
      <c r="J27" s="92">
        <v>179.1</v>
      </c>
      <c r="K27" s="68">
        <f t="shared" si="17"/>
        <v>61.168032786885249</v>
      </c>
      <c r="L27" s="68">
        <f t="shared" si="18"/>
        <v>122.3360655737705</v>
      </c>
      <c r="M27" s="29"/>
      <c r="N27" s="29"/>
      <c r="O27" s="29"/>
      <c r="P27" s="29"/>
      <c r="Q27" s="29"/>
      <c r="R27" s="29"/>
    </row>
    <row r="28" spans="1:18" ht="60.75" x14ac:dyDescent="0.25">
      <c r="A28" s="54" t="s">
        <v>40</v>
      </c>
      <c r="B28" s="58">
        <v>2</v>
      </c>
      <c r="C28" s="59" t="s">
        <v>43</v>
      </c>
      <c r="D28" s="19"/>
      <c r="E28" s="19"/>
      <c r="F28" s="55" t="s">
        <v>72</v>
      </c>
      <c r="G28" s="62" t="s">
        <v>10</v>
      </c>
      <c r="H28" s="88">
        <v>196.2</v>
      </c>
      <c r="I28" s="88">
        <v>98.1</v>
      </c>
      <c r="J28" s="88">
        <v>102.7</v>
      </c>
      <c r="K28" s="69">
        <f>J28/H28%</f>
        <v>52.344546381243632</v>
      </c>
      <c r="L28" s="69">
        <f t="shared" ref="L28" si="19">J28/I28%</f>
        <v>104.68909276248726</v>
      </c>
      <c r="M28" s="29"/>
      <c r="N28" s="29"/>
      <c r="O28" s="29"/>
      <c r="P28" s="29"/>
      <c r="Q28" s="29"/>
      <c r="R28" s="29"/>
    </row>
    <row r="29" spans="1:18" ht="24.75" x14ac:dyDescent="0.25">
      <c r="A29" s="54" t="s">
        <v>40</v>
      </c>
      <c r="B29" s="58">
        <v>2</v>
      </c>
      <c r="C29" s="59" t="s">
        <v>44</v>
      </c>
      <c r="D29" s="19"/>
      <c r="E29" s="19"/>
      <c r="F29" s="55" t="s">
        <v>73</v>
      </c>
      <c r="G29" s="62" t="s">
        <v>10</v>
      </c>
      <c r="H29" s="88">
        <v>0</v>
      </c>
      <c r="I29" s="88">
        <v>0</v>
      </c>
      <c r="J29" s="88">
        <v>0</v>
      </c>
      <c r="K29" s="69">
        <v>0</v>
      </c>
      <c r="L29" s="69">
        <v>0</v>
      </c>
      <c r="M29" s="29"/>
      <c r="N29" s="29"/>
      <c r="O29" s="29"/>
      <c r="P29" s="29"/>
      <c r="Q29" s="29"/>
      <c r="R29" s="29"/>
    </row>
    <row r="30" spans="1:18" ht="36.75" x14ac:dyDescent="0.25">
      <c r="A30" s="54" t="s">
        <v>40</v>
      </c>
      <c r="B30" s="58">
        <v>2</v>
      </c>
      <c r="C30" s="59" t="s">
        <v>45</v>
      </c>
      <c r="D30" s="19"/>
      <c r="E30" s="19"/>
      <c r="F30" s="55" t="s">
        <v>83</v>
      </c>
      <c r="G30" s="62" t="s">
        <v>10</v>
      </c>
      <c r="H30" s="88">
        <v>2509.9</v>
      </c>
      <c r="I30" s="88">
        <v>1254.9000000000001</v>
      </c>
      <c r="J30" s="88">
        <v>1019.5</v>
      </c>
      <c r="K30" s="69">
        <f>J30/H30%</f>
        <v>40.619148173233995</v>
      </c>
      <c r="L30" s="69">
        <f t="shared" ref="L30" si="20">J30/I30%</f>
        <v>81.241533189895605</v>
      </c>
      <c r="M30" s="29"/>
      <c r="N30" s="29"/>
      <c r="O30" s="29"/>
      <c r="P30" s="29"/>
      <c r="Q30" s="29"/>
      <c r="R30" s="29"/>
    </row>
    <row r="31" spans="1:18" ht="48.75" x14ac:dyDescent="0.25">
      <c r="A31" s="54" t="s">
        <v>40</v>
      </c>
      <c r="B31" s="58">
        <v>2</v>
      </c>
      <c r="C31" s="59" t="s">
        <v>87</v>
      </c>
      <c r="D31" s="19"/>
      <c r="E31" s="19"/>
      <c r="F31" s="55" t="s">
        <v>90</v>
      </c>
      <c r="G31" s="62" t="s">
        <v>10</v>
      </c>
      <c r="H31" s="88">
        <v>744.7</v>
      </c>
      <c r="I31" s="88">
        <v>372.4</v>
      </c>
      <c r="J31" s="88">
        <v>361.2</v>
      </c>
      <c r="K31" s="69">
        <f t="shared" ref="K31" si="21">J31/H31%</f>
        <v>48.502752786356922</v>
      </c>
      <c r="L31" s="69">
        <f t="shared" ref="L31" si="22">J31/I31%</f>
        <v>96.992481203007529</v>
      </c>
      <c r="M31" s="29"/>
      <c r="N31" s="29"/>
      <c r="O31" s="29"/>
      <c r="P31" s="29"/>
      <c r="Q31" s="29"/>
      <c r="R31" s="29"/>
    </row>
    <row r="32" spans="1:18" ht="60.75" x14ac:dyDescent="0.25">
      <c r="A32" s="54" t="s">
        <v>40</v>
      </c>
      <c r="B32" s="58">
        <v>2</v>
      </c>
      <c r="C32" s="59" t="s">
        <v>88</v>
      </c>
      <c r="D32" s="19"/>
      <c r="E32" s="19"/>
      <c r="F32" s="55" t="s">
        <v>91</v>
      </c>
      <c r="G32" s="62" t="s">
        <v>10</v>
      </c>
      <c r="H32" s="88">
        <v>0</v>
      </c>
      <c r="I32" s="88">
        <v>0</v>
      </c>
      <c r="J32" s="88">
        <v>0</v>
      </c>
      <c r="K32" s="69">
        <v>0</v>
      </c>
      <c r="L32" s="69">
        <v>0</v>
      </c>
      <c r="M32" s="29"/>
      <c r="N32" s="29"/>
      <c r="O32" s="29"/>
      <c r="P32" s="29"/>
      <c r="Q32" s="29"/>
      <c r="R32" s="29"/>
    </row>
    <row r="33" spans="1:18" ht="36.75" x14ac:dyDescent="0.25">
      <c r="A33" s="54" t="s">
        <v>40</v>
      </c>
      <c r="B33" s="58">
        <v>2</v>
      </c>
      <c r="C33" s="59" t="s">
        <v>89</v>
      </c>
      <c r="D33" s="19"/>
      <c r="E33" s="19"/>
      <c r="F33" s="55" t="s">
        <v>92</v>
      </c>
      <c r="G33" s="62" t="s">
        <v>10</v>
      </c>
      <c r="H33" s="88">
        <v>0</v>
      </c>
      <c r="I33" s="88">
        <v>0</v>
      </c>
      <c r="J33" s="87">
        <v>0</v>
      </c>
      <c r="K33" s="103">
        <v>0</v>
      </c>
      <c r="L33" s="103">
        <v>0</v>
      </c>
      <c r="M33" s="29"/>
      <c r="N33" s="29"/>
      <c r="O33" s="29"/>
      <c r="P33" s="29"/>
      <c r="Q33" s="29"/>
      <c r="R33" s="29"/>
    </row>
    <row r="34" spans="1:18" ht="84.75" x14ac:dyDescent="0.25">
      <c r="A34" s="2" t="s">
        <v>40</v>
      </c>
      <c r="B34" s="60">
        <v>2</v>
      </c>
      <c r="C34" s="61" t="s">
        <v>93</v>
      </c>
      <c r="D34" s="5"/>
      <c r="E34" s="5"/>
      <c r="F34" s="18" t="s">
        <v>94</v>
      </c>
      <c r="G34" s="102" t="s">
        <v>10</v>
      </c>
      <c r="H34" s="87">
        <v>491.1</v>
      </c>
      <c r="I34" s="87">
        <v>491.1</v>
      </c>
      <c r="J34" s="86">
        <v>0</v>
      </c>
      <c r="K34" s="93">
        <f t="shared" ref="K34" si="23">J34/H34%</f>
        <v>0</v>
      </c>
      <c r="L34" s="93">
        <f t="shared" ref="L34" si="24">J34/I34%</f>
        <v>0</v>
      </c>
      <c r="M34" s="29"/>
      <c r="N34" s="29"/>
      <c r="O34" s="29"/>
      <c r="P34" s="29"/>
      <c r="Q34" s="29"/>
      <c r="R34" s="29"/>
    </row>
    <row r="35" spans="1:18" ht="15.75" thickBot="1" x14ac:dyDescent="0.3">
      <c r="A35" s="94" t="s">
        <v>40</v>
      </c>
      <c r="B35" s="95">
        <v>3</v>
      </c>
      <c r="C35" s="96"/>
      <c r="D35" s="95"/>
      <c r="E35" s="95"/>
      <c r="F35" s="97" t="s">
        <v>17</v>
      </c>
      <c r="G35" s="98" t="s">
        <v>10</v>
      </c>
      <c r="H35" s="99">
        <f>H36+H38+H37</f>
        <v>19846.900000000001</v>
      </c>
      <c r="I35" s="99">
        <f t="shared" ref="I35:J35" si="25">I36+I38</f>
        <v>7969.1</v>
      </c>
      <c r="J35" s="99">
        <f t="shared" si="25"/>
        <v>10892.9</v>
      </c>
      <c r="K35" s="100">
        <f>J35/H35%</f>
        <v>54.884641934004797</v>
      </c>
      <c r="L35" s="101">
        <f>J35/I35%</f>
        <v>136.68921208166543</v>
      </c>
      <c r="M35" s="29"/>
      <c r="N35" s="53"/>
      <c r="O35" s="29"/>
      <c r="P35" s="29"/>
      <c r="Q35" s="29"/>
      <c r="R35" s="29"/>
    </row>
    <row r="36" spans="1:18" ht="24.75" x14ac:dyDescent="0.25">
      <c r="A36" s="12" t="s">
        <v>40</v>
      </c>
      <c r="B36" s="21">
        <v>3</v>
      </c>
      <c r="C36" s="27" t="s">
        <v>40</v>
      </c>
      <c r="D36" s="21"/>
      <c r="E36" s="21"/>
      <c r="F36" s="22" t="s">
        <v>74</v>
      </c>
      <c r="G36" s="36" t="s">
        <v>10</v>
      </c>
      <c r="H36" s="89">
        <v>19846.900000000001</v>
      </c>
      <c r="I36" s="89">
        <v>7969.1</v>
      </c>
      <c r="J36" s="89">
        <v>10892.9</v>
      </c>
      <c r="K36" s="68">
        <f t="shared" ref="K36" si="26">J36/H36%</f>
        <v>54.884641934004797</v>
      </c>
      <c r="L36" s="68">
        <f t="shared" ref="L36" si="27">J36/I36%</f>
        <v>136.68921208166543</v>
      </c>
      <c r="M36" s="29"/>
      <c r="N36" s="29"/>
      <c r="O36" s="29"/>
      <c r="P36" s="29"/>
      <c r="Q36" s="29"/>
      <c r="R36" s="29"/>
    </row>
    <row r="37" spans="1:18" x14ac:dyDescent="0.25">
      <c r="A37" s="12" t="s">
        <v>40</v>
      </c>
      <c r="B37" s="21">
        <v>3</v>
      </c>
      <c r="C37" s="27" t="s">
        <v>40</v>
      </c>
      <c r="D37" s="21"/>
      <c r="E37" s="21"/>
      <c r="F37" s="72" t="s">
        <v>64</v>
      </c>
      <c r="G37" s="36" t="s">
        <v>10</v>
      </c>
      <c r="H37" s="89">
        <v>0</v>
      </c>
      <c r="I37" s="89">
        <v>0</v>
      </c>
      <c r="J37" s="89">
        <v>0</v>
      </c>
      <c r="K37" s="68">
        <v>0</v>
      </c>
      <c r="L37" s="68">
        <v>0</v>
      </c>
      <c r="M37" s="29"/>
      <c r="N37" s="29"/>
      <c r="O37" s="29"/>
      <c r="P37" s="29"/>
      <c r="Q37" s="29"/>
      <c r="R37" s="29"/>
    </row>
    <row r="38" spans="1:18" ht="37.5" thickBot="1" x14ac:dyDescent="0.3">
      <c r="A38" s="2" t="s">
        <v>40</v>
      </c>
      <c r="B38" s="5">
        <v>3</v>
      </c>
      <c r="C38" s="26" t="s">
        <v>41</v>
      </c>
      <c r="D38" s="5"/>
      <c r="E38" s="5"/>
      <c r="F38" s="6" t="s">
        <v>84</v>
      </c>
      <c r="G38" s="37" t="s">
        <v>10</v>
      </c>
      <c r="H38" s="84">
        <v>0</v>
      </c>
      <c r="I38" s="84">
        <v>0</v>
      </c>
      <c r="J38" s="84">
        <v>0</v>
      </c>
      <c r="K38" s="68">
        <v>0</v>
      </c>
      <c r="L38" s="68">
        <v>0</v>
      </c>
      <c r="M38" s="29"/>
      <c r="N38" s="29"/>
      <c r="O38" s="29"/>
      <c r="P38" s="29"/>
      <c r="Q38" s="29"/>
      <c r="R38" s="29"/>
    </row>
    <row r="39" spans="1:18" ht="30" customHeight="1" thickBot="1" x14ac:dyDescent="0.3">
      <c r="A39" s="41" t="s">
        <v>40</v>
      </c>
      <c r="B39" s="23">
        <v>4</v>
      </c>
      <c r="C39" s="28"/>
      <c r="D39" s="23"/>
      <c r="E39" s="23"/>
      <c r="F39" s="70" t="s">
        <v>75</v>
      </c>
      <c r="G39" s="38" t="s">
        <v>10</v>
      </c>
      <c r="H39" s="85">
        <f>H40+H41+H42</f>
        <v>2823.2000000000003</v>
      </c>
      <c r="I39" s="85">
        <f t="shared" ref="I39:J39" si="28">I40+I41+I42</f>
        <v>1925</v>
      </c>
      <c r="J39" s="85">
        <f t="shared" si="28"/>
        <v>187.7</v>
      </c>
      <c r="K39" s="66">
        <f>J39/H39%</f>
        <v>6.6484839897988088</v>
      </c>
      <c r="L39" s="67">
        <f t="shared" ref="L39:L43" si="29">J39/I39%</f>
        <v>9.7506493506493506</v>
      </c>
      <c r="M39" s="29"/>
      <c r="N39" s="53"/>
      <c r="O39" s="29"/>
      <c r="P39" s="29"/>
      <c r="Q39" s="29"/>
      <c r="R39" s="29"/>
    </row>
    <row r="40" spans="1:18" ht="24.75" x14ac:dyDescent="0.25">
      <c r="A40" s="12" t="s">
        <v>40</v>
      </c>
      <c r="B40" s="21">
        <v>4</v>
      </c>
      <c r="C40" s="27" t="s">
        <v>40</v>
      </c>
      <c r="D40" s="21"/>
      <c r="E40" s="21"/>
      <c r="F40" s="72" t="s">
        <v>76</v>
      </c>
      <c r="G40" s="71" t="s">
        <v>10</v>
      </c>
      <c r="H40" s="89">
        <v>2112.4</v>
      </c>
      <c r="I40" s="89">
        <v>1512.2</v>
      </c>
      <c r="J40" s="89">
        <v>0</v>
      </c>
      <c r="K40" s="68">
        <f t="shared" ref="K40:K41" si="30">J40/H40%</f>
        <v>0</v>
      </c>
      <c r="L40" s="68">
        <f t="shared" si="29"/>
        <v>0</v>
      </c>
      <c r="M40" s="29"/>
      <c r="N40" s="29"/>
      <c r="O40" s="29"/>
      <c r="P40" s="29"/>
      <c r="Q40" s="29"/>
      <c r="R40" s="29"/>
    </row>
    <row r="41" spans="1:18" ht="24.75" x14ac:dyDescent="0.25">
      <c r="A41" s="2" t="s">
        <v>40</v>
      </c>
      <c r="B41" s="5">
        <v>4</v>
      </c>
      <c r="C41" s="26" t="s">
        <v>41</v>
      </c>
      <c r="D41" s="5"/>
      <c r="E41" s="5"/>
      <c r="F41" s="6" t="s">
        <v>77</v>
      </c>
      <c r="G41" s="33" t="s">
        <v>10</v>
      </c>
      <c r="H41" s="84">
        <v>214</v>
      </c>
      <c r="I41" s="84">
        <v>132</v>
      </c>
      <c r="J41" s="84">
        <v>187.7</v>
      </c>
      <c r="K41" s="68">
        <f t="shared" si="30"/>
        <v>87.710280373831765</v>
      </c>
      <c r="L41" s="68">
        <f t="shared" si="29"/>
        <v>142.19696969696969</v>
      </c>
      <c r="M41" s="29"/>
      <c r="N41" s="29"/>
      <c r="O41" s="29"/>
      <c r="P41" s="29"/>
      <c r="Q41" s="29"/>
      <c r="R41" s="29"/>
    </row>
    <row r="42" spans="1:18" ht="61.5" thickBot="1" x14ac:dyDescent="0.3">
      <c r="A42" s="2" t="s">
        <v>40</v>
      </c>
      <c r="B42" s="5">
        <v>4</v>
      </c>
      <c r="C42" s="26" t="s">
        <v>42</v>
      </c>
      <c r="D42" s="5"/>
      <c r="E42" s="5"/>
      <c r="F42" s="6" t="s">
        <v>78</v>
      </c>
      <c r="G42" s="33" t="s">
        <v>10</v>
      </c>
      <c r="H42" s="84">
        <v>496.8</v>
      </c>
      <c r="I42" s="84">
        <v>280.8</v>
      </c>
      <c r="J42" s="84">
        <v>0</v>
      </c>
      <c r="K42" s="68">
        <f t="shared" ref="K42" si="31">J42/H42%</f>
        <v>0</v>
      </c>
      <c r="L42" s="68">
        <f t="shared" si="29"/>
        <v>0</v>
      </c>
      <c r="M42" s="29"/>
      <c r="N42" s="29"/>
      <c r="O42" s="29"/>
      <c r="P42" s="29"/>
      <c r="Q42" s="29"/>
      <c r="R42" s="29"/>
    </row>
    <row r="43" spans="1:18" ht="30" thickBot="1" x14ac:dyDescent="0.3">
      <c r="A43" s="41" t="s">
        <v>40</v>
      </c>
      <c r="B43" s="23">
        <v>5</v>
      </c>
      <c r="C43" s="28"/>
      <c r="D43" s="23"/>
      <c r="E43" s="23"/>
      <c r="F43" s="20" t="s">
        <v>18</v>
      </c>
      <c r="G43" s="38" t="s">
        <v>8</v>
      </c>
      <c r="H43" s="85">
        <f>H44+H45+H50+H53+H58+H62</f>
        <v>31703.9</v>
      </c>
      <c r="I43" s="85">
        <f t="shared" ref="I43:J43" si="32">I44+I45+I50+I53+I58+I62</f>
        <v>15710.8</v>
      </c>
      <c r="J43" s="85">
        <f t="shared" si="32"/>
        <v>14648.9</v>
      </c>
      <c r="K43" s="66">
        <f>J43/H43%</f>
        <v>46.20535643879775</v>
      </c>
      <c r="L43" s="67">
        <f t="shared" si="29"/>
        <v>93.24095526644092</v>
      </c>
      <c r="M43" s="29"/>
      <c r="N43" s="53"/>
      <c r="O43" s="29"/>
      <c r="P43" s="29"/>
      <c r="Q43" s="29"/>
      <c r="R43" s="29"/>
    </row>
    <row r="44" spans="1:18" ht="27.75" customHeight="1" x14ac:dyDescent="0.25">
      <c r="A44" s="12" t="s">
        <v>40</v>
      </c>
      <c r="B44" s="21">
        <v>5</v>
      </c>
      <c r="C44" s="27" t="s">
        <v>40</v>
      </c>
      <c r="D44" s="21"/>
      <c r="E44" s="21"/>
      <c r="F44" s="73" t="s">
        <v>79</v>
      </c>
      <c r="G44" s="39" t="s">
        <v>10</v>
      </c>
      <c r="H44" s="86">
        <v>30987.4</v>
      </c>
      <c r="I44" s="86">
        <v>15320.3</v>
      </c>
      <c r="J44" s="86">
        <v>14224.4</v>
      </c>
      <c r="K44" s="69">
        <f t="shared" ref="K44:K58" si="33">J44/H44%</f>
        <v>45.903818971581991</v>
      </c>
      <c r="L44" s="69">
        <f t="shared" ref="L44:L58" si="34">J44/I44%</f>
        <v>92.846745820904289</v>
      </c>
      <c r="M44" s="29"/>
      <c r="N44" s="29"/>
      <c r="O44" s="29"/>
      <c r="P44" s="29"/>
      <c r="Q44" s="29"/>
      <c r="R44" s="29"/>
    </row>
    <row r="45" spans="1:18" x14ac:dyDescent="0.25">
      <c r="A45" s="2" t="s">
        <v>40</v>
      </c>
      <c r="B45" s="5">
        <v>5</v>
      </c>
      <c r="C45" s="26" t="s">
        <v>41</v>
      </c>
      <c r="D45" s="5"/>
      <c r="E45" s="5"/>
      <c r="F45" s="18" t="s">
        <v>19</v>
      </c>
      <c r="G45" s="35" t="s">
        <v>10</v>
      </c>
      <c r="H45" s="87">
        <f>H46+H47+H48+H49</f>
        <v>80</v>
      </c>
      <c r="I45" s="87">
        <f t="shared" ref="I45:J45" si="35">I46+I47+I48+I49</f>
        <v>20</v>
      </c>
      <c r="J45" s="87">
        <f t="shared" si="35"/>
        <v>0</v>
      </c>
      <c r="K45" s="69">
        <f t="shared" ref="K45" si="36">J45/H45%</f>
        <v>0</v>
      </c>
      <c r="L45" s="69">
        <f t="shared" ref="L45" si="37">J45/I45%</f>
        <v>0</v>
      </c>
      <c r="M45" s="29"/>
      <c r="N45" s="29"/>
      <c r="O45" s="29"/>
      <c r="P45" s="29"/>
      <c r="Q45" s="29"/>
      <c r="R45" s="29"/>
    </row>
    <row r="46" spans="1:18" ht="24.75" x14ac:dyDescent="0.25">
      <c r="A46" s="2" t="s">
        <v>40</v>
      </c>
      <c r="B46" s="5">
        <v>5</v>
      </c>
      <c r="C46" s="26" t="s">
        <v>41</v>
      </c>
      <c r="D46" s="5"/>
      <c r="E46" s="5"/>
      <c r="F46" s="6" t="s">
        <v>20</v>
      </c>
      <c r="G46" s="33" t="s">
        <v>10</v>
      </c>
      <c r="H46" s="84">
        <v>80</v>
      </c>
      <c r="I46" s="84">
        <v>20</v>
      </c>
      <c r="J46" s="84">
        <v>0</v>
      </c>
      <c r="K46" s="68">
        <f t="shared" si="33"/>
        <v>0</v>
      </c>
      <c r="L46" s="68">
        <f t="shared" si="34"/>
        <v>0</v>
      </c>
      <c r="M46" s="29"/>
      <c r="N46" s="29"/>
      <c r="O46" s="29"/>
      <c r="P46" s="29"/>
      <c r="Q46" s="29"/>
      <c r="R46" s="29"/>
    </row>
    <row r="47" spans="1:18" ht="24.75" x14ac:dyDescent="0.25">
      <c r="A47" s="2" t="s">
        <v>40</v>
      </c>
      <c r="B47" s="5">
        <v>5</v>
      </c>
      <c r="C47" s="26" t="s">
        <v>41</v>
      </c>
      <c r="D47" s="5"/>
      <c r="E47" s="5"/>
      <c r="F47" s="6" t="s">
        <v>21</v>
      </c>
      <c r="G47" s="33" t="s">
        <v>10</v>
      </c>
      <c r="H47" s="84">
        <v>0</v>
      </c>
      <c r="I47" s="84">
        <v>0</v>
      </c>
      <c r="J47" s="84">
        <v>0</v>
      </c>
      <c r="K47" s="68">
        <v>0</v>
      </c>
      <c r="L47" s="68">
        <v>0</v>
      </c>
      <c r="M47" s="29"/>
      <c r="N47" s="29"/>
      <c r="O47" s="29"/>
      <c r="P47" s="29"/>
      <c r="Q47" s="29"/>
      <c r="R47" s="29"/>
    </row>
    <row r="48" spans="1:18" x14ac:dyDescent="0.25">
      <c r="A48" s="2" t="s">
        <v>40</v>
      </c>
      <c r="B48" s="5">
        <v>5</v>
      </c>
      <c r="C48" s="26" t="s">
        <v>41</v>
      </c>
      <c r="D48" s="5"/>
      <c r="E48" s="5"/>
      <c r="F48" s="6" t="s">
        <v>22</v>
      </c>
      <c r="G48" s="33" t="s">
        <v>10</v>
      </c>
      <c r="H48" s="84">
        <v>0</v>
      </c>
      <c r="I48" s="84">
        <v>0</v>
      </c>
      <c r="J48" s="84">
        <v>0</v>
      </c>
      <c r="K48" s="68">
        <v>0</v>
      </c>
      <c r="L48" s="68">
        <v>0</v>
      </c>
      <c r="M48" s="29"/>
      <c r="N48" s="29"/>
      <c r="O48" s="29"/>
      <c r="P48" s="29"/>
      <c r="Q48" s="29"/>
      <c r="R48" s="29"/>
    </row>
    <row r="49" spans="1:18" ht="36.75" x14ac:dyDescent="0.25">
      <c r="A49" s="2" t="s">
        <v>40</v>
      </c>
      <c r="B49" s="5">
        <v>5</v>
      </c>
      <c r="C49" s="26" t="s">
        <v>41</v>
      </c>
      <c r="D49" s="5"/>
      <c r="E49" s="5"/>
      <c r="F49" s="6" t="s">
        <v>23</v>
      </c>
      <c r="G49" s="33" t="s">
        <v>10</v>
      </c>
      <c r="H49" s="84">
        <v>0</v>
      </c>
      <c r="I49" s="84">
        <v>0</v>
      </c>
      <c r="J49" s="84">
        <v>0</v>
      </c>
      <c r="K49" s="68">
        <v>0</v>
      </c>
      <c r="L49" s="68">
        <v>0</v>
      </c>
      <c r="M49" s="29"/>
      <c r="N49" s="29"/>
      <c r="O49" s="29"/>
      <c r="P49" s="29"/>
      <c r="Q49" s="29"/>
      <c r="R49" s="29"/>
    </row>
    <row r="50" spans="1:18" ht="36.75" x14ac:dyDescent="0.25">
      <c r="A50" s="2" t="s">
        <v>40</v>
      </c>
      <c r="B50" s="5">
        <v>5</v>
      </c>
      <c r="C50" s="26" t="s">
        <v>42</v>
      </c>
      <c r="D50" s="5"/>
      <c r="E50" s="5"/>
      <c r="F50" s="18" t="s">
        <v>24</v>
      </c>
      <c r="G50" s="35" t="s">
        <v>10</v>
      </c>
      <c r="H50" s="87">
        <f>H51+H52</f>
        <v>336.5</v>
      </c>
      <c r="I50" s="87">
        <f t="shared" ref="I50:J50" si="38">I51+I52</f>
        <v>159.5</v>
      </c>
      <c r="J50" s="87">
        <f t="shared" si="38"/>
        <v>204.5</v>
      </c>
      <c r="K50" s="69">
        <f>J50/H50%</f>
        <v>60.772659732540859</v>
      </c>
      <c r="L50" s="69">
        <f>J50/I50%</f>
        <v>128.21316614420064</v>
      </c>
      <c r="M50" s="29"/>
      <c r="N50" s="29"/>
      <c r="O50" s="29"/>
      <c r="P50" s="29"/>
      <c r="Q50" s="29"/>
      <c r="R50" s="29"/>
    </row>
    <row r="51" spans="1:18" x14ac:dyDescent="0.25">
      <c r="A51" s="2" t="s">
        <v>40</v>
      </c>
      <c r="B51" s="5">
        <v>5</v>
      </c>
      <c r="C51" s="26" t="s">
        <v>42</v>
      </c>
      <c r="D51" s="5"/>
      <c r="E51" s="5"/>
      <c r="F51" s="6" t="s">
        <v>25</v>
      </c>
      <c r="G51" s="33" t="s">
        <v>10</v>
      </c>
      <c r="H51" s="84">
        <v>241.1</v>
      </c>
      <c r="I51" s="84">
        <v>108.1</v>
      </c>
      <c r="J51" s="84">
        <v>109.1</v>
      </c>
      <c r="K51" s="68">
        <f t="shared" ref="K51:K52" si="39">J51/H51%</f>
        <v>45.250933222729152</v>
      </c>
      <c r="L51" s="68">
        <f t="shared" ref="L51:L52" si="40">J51/I51%</f>
        <v>100.92506938020351</v>
      </c>
      <c r="M51" s="29"/>
      <c r="N51" s="29"/>
      <c r="O51" s="29"/>
      <c r="P51" s="29"/>
      <c r="Q51" s="29"/>
      <c r="R51" s="29"/>
    </row>
    <row r="52" spans="1:18" x14ac:dyDescent="0.25">
      <c r="A52" s="2" t="s">
        <v>40</v>
      </c>
      <c r="B52" s="5">
        <v>5</v>
      </c>
      <c r="C52" s="26" t="s">
        <v>42</v>
      </c>
      <c r="D52" s="5"/>
      <c r="E52" s="5"/>
      <c r="F52" s="6" t="s">
        <v>26</v>
      </c>
      <c r="G52" s="33" t="s">
        <v>10</v>
      </c>
      <c r="H52" s="84">
        <v>95.4</v>
      </c>
      <c r="I52" s="84">
        <v>51.4</v>
      </c>
      <c r="J52" s="84">
        <v>95.4</v>
      </c>
      <c r="K52" s="68">
        <f t="shared" si="39"/>
        <v>100</v>
      </c>
      <c r="L52" s="68">
        <f t="shared" si="40"/>
        <v>185.60311284046693</v>
      </c>
      <c r="M52" s="29"/>
      <c r="N52" s="29"/>
      <c r="O52" s="29"/>
      <c r="P52" s="29"/>
      <c r="Q52" s="29"/>
      <c r="R52" s="29"/>
    </row>
    <row r="53" spans="1:18" ht="24.75" x14ac:dyDescent="0.25">
      <c r="A53" s="2" t="s">
        <v>40</v>
      </c>
      <c r="B53" s="5">
        <v>5</v>
      </c>
      <c r="C53" s="26" t="s">
        <v>43</v>
      </c>
      <c r="D53" s="5"/>
      <c r="E53" s="5"/>
      <c r="F53" s="18" t="s">
        <v>27</v>
      </c>
      <c r="G53" s="33" t="s">
        <v>10</v>
      </c>
      <c r="H53" s="87">
        <f>H54+H55+H56+H57</f>
        <v>140</v>
      </c>
      <c r="I53" s="87">
        <f t="shared" ref="I53:J53" si="41">I54+I55+I56+I57</f>
        <v>90</v>
      </c>
      <c r="J53" s="87">
        <f t="shared" si="41"/>
        <v>110</v>
      </c>
      <c r="K53" s="69">
        <f>J53/H53%</f>
        <v>78.571428571428569</v>
      </c>
      <c r="L53" s="69">
        <f>J53/I53%</f>
        <v>122.22222222222221</v>
      </c>
      <c r="M53" s="29"/>
      <c r="N53" s="29"/>
      <c r="O53" s="29"/>
      <c r="P53" s="29"/>
      <c r="Q53" s="29"/>
      <c r="R53" s="29"/>
    </row>
    <row r="54" spans="1:18" x14ac:dyDescent="0.25">
      <c r="A54" s="2" t="s">
        <v>40</v>
      </c>
      <c r="B54" s="5">
        <v>5</v>
      </c>
      <c r="C54" s="26" t="s">
        <v>43</v>
      </c>
      <c r="D54" s="5"/>
      <c r="E54" s="5"/>
      <c r="F54" s="6" t="s">
        <v>28</v>
      </c>
      <c r="G54" s="33" t="s">
        <v>10</v>
      </c>
      <c r="H54" s="84">
        <v>100</v>
      </c>
      <c r="I54" s="84">
        <v>50</v>
      </c>
      <c r="J54" s="84">
        <v>70</v>
      </c>
      <c r="K54" s="68">
        <f>J54/H54%</f>
        <v>70</v>
      </c>
      <c r="L54" s="68">
        <f>J54/I54%</f>
        <v>140</v>
      </c>
      <c r="M54" s="29"/>
      <c r="N54" s="29"/>
      <c r="O54" s="29"/>
      <c r="P54" s="29"/>
      <c r="Q54" s="29"/>
      <c r="R54" s="29"/>
    </row>
    <row r="55" spans="1:18" ht="24.75" x14ac:dyDescent="0.25">
      <c r="A55" s="2" t="s">
        <v>40</v>
      </c>
      <c r="B55" s="5">
        <v>5</v>
      </c>
      <c r="C55" s="26" t="s">
        <v>43</v>
      </c>
      <c r="D55" s="5"/>
      <c r="E55" s="5"/>
      <c r="F55" s="6" t="s">
        <v>29</v>
      </c>
      <c r="G55" s="33" t="s">
        <v>10</v>
      </c>
      <c r="H55" s="84">
        <v>0</v>
      </c>
      <c r="I55" s="84">
        <v>0</v>
      </c>
      <c r="J55" s="84">
        <v>0</v>
      </c>
      <c r="K55" s="68">
        <v>0</v>
      </c>
      <c r="L55" s="68">
        <v>0</v>
      </c>
      <c r="M55" s="29"/>
      <c r="N55" s="29"/>
      <c r="O55" s="29"/>
      <c r="P55" s="29"/>
      <c r="Q55" s="29"/>
      <c r="R55" s="29"/>
    </row>
    <row r="56" spans="1:18" x14ac:dyDescent="0.25">
      <c r="A56" s="2" t="s">
        <v>40</v>
      </c>
      <c r="B56" s="5">
        <v>5</v>
      </c>
      <c r="C56" s="26" t="s">
        <v>43</v>
      </c>
      <c r="D56" s="5"/>
      <c r="E56" s="5"/>
      <c r="F56" s="6" t="s">
        <v>30</v>
      </c>
      <c r="G56" s="33" t="s">
        <v>10</v>
      </c>
      <c r="H56" s="84">
        <v>40</v>
      </c>
      <c r="I56" s="84">
        <v>40</v>
      </c>
      <c r="J56" s="84">
        <v>40</v>
      </c>
      <c r="K56" s="68">
        <f>J56/H56%</f>
        <v>100</v>
      </c>
      <c r="L56" s="68">
        <f>J56/I56%</f>
        <v>100</v>
      </c>
      <c r="M56" s="29"/>
      <c r="N56" s="29"/>
      <c r="O56" s="29"/>
      <c r="P56" s="29"/>
      <c r="Q56" s="29"/>
      <c r="R56" s="29"/>
    </row>
    <row r="57" spans="1:18" ht="24.75" x14ac:dyDescent="0.25">
      <c r="A57" s="2" t="s">
        <v>40</v>
      </c>
      <c r="B57" s="5">
        <v>5</v>
      </c>
      <c r="C57" s="26" t="s">
        <v>43</v>
      </c>
      <c r="D57" s="5"/>
      <c r="E57" s="5"/>
      <c r="F57" s="6" t="s">
        <v>80</v>
      </c>
      <c r="G57" s="33" t="s">
        <v>10</v>
      </c>
      <c r="H57" s="84">
        <v>0</v>
      </c>
      <c r="I57" s="84">
        <v>0</v>
      </c>
      <c r="J57" s="84">
        <v>0</v>
      </c>
      <c r="K57" s="68">
        <v>0</v>
      </c>
      <c r="L57" s="68">
        <v>0</v>
      </c>
      <c r="M57" s="29"/>
      <c r="N57" s="29"/>
      <c r="O57" s="29"/>
      <c r="P57" s="29"/>
      <c r="Q57" s="29"/>
      <c r="R57" s="29"/>
    </row>
    <row r="58" spans="1:18" ht="36.75" x14ac:dyDescent="0.25">
      <c r="A58" s="2" t="s">
        <v>40</v>
      </c>
      <c r="B58" s="5">
        <v>5</v>
      </c>
      <c r="C58" s="26" t="s">
        <v>44</v>
      </c>
      <c r="D58" s="5"/>
      <c r="E58" s="5"/>
      <c r="F58" s="18" t="s">
        <v>32</v>
      </c>
      <c r="G58" s="35" t="s">
        <v>10</v>
      </c>
      <c r="H58" s="87">
        <f>H59+H60+H61</f>
        <v>50</v>
      </c>
      <c r="I58" s="87">
        <f t="shared" ref="I58:J58" si="42">I59+I60+I61</f>
        <v>25</v>
      </c>
      <c r="J58" s="87">
        <f t="shared" si="42"/>
        <v>0</v>
      </c>
      <c r="K58" s="69">
        <f t="shared" si="33"/>
        <v>0</v>
      </c>
      <c r="L58" s="69">
        <f t="shared" si="34"/>
        <v>0</v>
      </c>
      <c r="M58" s="29"/>
      <c r="N58" s="29"/>
      <c r="O58" s="29"/>
      <c r="P58" s="29"/>
      <c r="Q58" s="29"/>
      <c r="R58" s="29"/>
    </row>
    <row r="59" spans="1:18" ht="24.75" x14ac:dyDescent="0.25">
      <c r="A59" s="2" t="s">
        <v>40</v>
      </c>
      <c r="B59" s="5">
        <v>5</v>
      </c>
      <c r="C59" s="26" t="s">
        <v>44</v>
      </c>
      <c r="D59" s="5"/>
      <c r="E59" s="5"/>
      <c r="F59" s="6" t="s">
        <v>33</v>
      </c>
      <c r="G59" s="33" t="s">
        <v>10</v>
      </c>
      <c r="H59" s="84">
        <v>0</v>
      </c>
      <c r="I59" s="84">
        <v>0</v>
      </c>
      <c r="J59" s="84">
        <v>0</v>
      </c>
      <c r="K59" s="68">
        <v>0</v>
      </c>
      <c r="L59" s="68">
        <v>0</v>
      </c>
      <c r="M59" s="29"/>
      <c r="N59" s="29"/>
      <c r="O59" s="29"/>
      <c r="P59" s="29"/>
      <c r="Q59" s="29"/>
      <c r="R59" s="29"/>
    </row>
    <row r="60" spans="1:18" ht="36.75" x14ac:dyDescent="0.25">
      <c r="A60" s="2" t="s">
        <v>40</v>
      </c>
      <c r="B60" s="5">
        <v>5</v>
      </c>
      <c r="C60" s="26" t="s">
        <v>44</v>
      </c>
      <c r="D60" s="5"/>
      <c r="E60" s="5"/>
      <c r="F60" s="6" t="s">
        <v>34</v>
      </c>
      <c r="G60" s="33" t="s">
        <v>10</v>
      </c>
      <c r="H60" s="84">
        <v>0</v>
      </c>
      <c r="I60" s="84">
        <v>0</v>
      </c>
      <c r="J60" s="84">
        <v>0</v>
      </c>
      <c r="K60" s="68">
        <v>0</v>
      </c>
      <c r="L60" s="68">
        <v>0</v>
      </c>
      <c r="M60" s="29"/>
      <c r="N60" s="29"/>
      <c r="O60" s="29"/>
      <c r="P60" s="29"/>
      <c r="Q60" s="29"/>
      <c r="R60" s="29"/>
    </row>
    <row r="61" spans="1:18" x14ac:dyDescent="0.25">
      <c r="A61" s="2" t="s">
        <v>40</v>
      </c>
      <c r="B61" s="5">
        <v>5</v>
      </c>
      <c r="C61" s="26" t="s">
        <v>44</v>
      </c>
      <c r="D61" s="5"/>
      <c r="E61" s="5"/>
      <c r="F61" s="6" t="s">
        <v>35</v>
      </c>
      <c r="G61" s="33" t="s">
        <v>10</v>
      </c>
      <c r="H61" s="84">
        <v>50</v>
      </c>
      <c r="I61" s="84">
        <v>25</v>
      </c>
      <c r="J61" s="84">
        <v>0</v>
      </c>
      <c r="K61" s="68">
        <f t="shared" ref="K61" si="43">J61/H61%</f>
        <v>0</v>
      </c>
      <c r="L61" s="68">
        <f t="shared" ref="L61" si="44">J61/I61%</f>
        <v>0</v>
      </c>
      <c r="M61" s="29"/>
      <c r="N61" s="29"/>
      <c r="O61" s="29"/>
      <c r="P61" s="29"/>
      <c r="Q61" s="29"/>
      <c r="R61" s="29"/>
    </row>
    <row r="62" spans="1:18" ht="36.75" x14ac:dyDescent="0.25">
      <c r="A62" s="2" t="s">
        <v>40</v>
      </c>
      <c r="B62" s="5">
        <v>5</v>
      </c>
      <c r="C62" s="26" t="s">
        <v>45</v>
      </c>
      <c r="D62" s="5"/>
      <c r="E62" s="5"/>
      <c r="F62" s="18" t="s">
        <v>11</v>
      </c>
      <c r="G62" s="40" t="s">
        <v>81</v>
      </c>
      <c r="H62" s="87">
        <f>H63+H64+H65+H66+H67</f>
        <v>110</v>
      </c>
      <c r="I62" s="87">
        <f t="shared" ref="I62:J62" si="45">I63+I64+I65+I66+I67</f>
        <v>96</v>
      </c>
      <c r="J62" s="87">
        <f t="shared" si="45"/>
        <v>110</v>
      </c>
      <c r="K62" s="69">
        <f>J62/H62%</f>
        <v>99.999999999999986</v>
      </c>
      <c r="L62" s="69">
        <f>J62/I62%</f>
        <v>114.58333333333334</v>
      </c>
      <c r="M62" s="29"/>
      <c r="N62" s="29"/>
      <c r="O62" s="29"/>
      <c r="P62" s="29"/>
      <c r="Q62" s="29"/>
      <c r="R62" s="29"/>
    </row>
    <row r="63" spans="1:18" ht="24.75" x14ac:dyDescent="0.25">
      <c r="A63" s="2" t="s">
        <v>40</v>
      </c>
      <c r="B63" s="5">
        <v>5</v>
      </c>
      <c r="C63" s="26" t="s">
        <v>45</v>
      </c>
      <c r="D63" s="5"/>
      <c r="E63" s="5"/>
      <c r="F63" s="6" t="s">
        <v>36</v>
      </c>
      <c r="G63" s="34" t="s">
        <v>10</v>
      </c>
      <c r="H63" s="84">
        <v>55</v>
      </c>
      <c r="I63" s="84">
        <v>55</v>
      </c>
      <c r="J63" s="84">
        <v>55</v>
      </c>
      <c r="K63" s="68">
        <f t="shared" ref="K63" si="46">J63/H63%</f>
        <v>99.999999999999986</v>
      </c>
      <c r="L63" s="68">
        <f t="shared" ref="L63" si="47">J63/I63%</f>
        <v>99.999999999999986</v>
      </c>
      <c r="M63" s="29"/>
      <c r="N63" s="29"/>
      <c r="O63" s="29"/>
      <c r="P63" s="29"/>
      <c r="Q63" s="29"/>
      <c r="R63" s="29"/>
    </row>
    <row r="64" spans="1:18" x14ac:dyDescent="0.25">
      <c r="A64" s="2" t="s">
        <v>40</v>
      </c>
      <c r="B64" s="5">
        <v>5</v>
      </c>
      <c r="C64" s="26" t="s">
        <v>45</v>
      </c>
      <c r="D64" s="5"/>
      <c r="E64" s="5"/>
      <c r="F64" s="6" t="s">
        <v>38</v>
      </c>
      <c r="G64" s="34" t="s">
        <v>10</v>
      </c>
      <c r="H64" s="84">
        <v>0</v>
      </c>
      <c r="I64" s="84">
        <v>0</v>
      </c>
      <c r="J64" s="84">
        <v>0</v>
      </c>
      <c r="K64" s="68">
        <v>0</v>
      </c>
      <c r="L64" s="68">
        <v>0</v>
      </c>
      <c r="M64" s="29"/>
      <c r="N64" s="29"/>
      <c r="O64" s="29"/>
      <c r="P64" s="29"/>
      <c r="Q64" s="29"/>
      <c r="R64" s="29"/>
    </row>
    <row r="65" spans="1:18" ht="24.75" x14ac:dyDescent="0.25">
      <c r="A65" s="2" t="s">
        <v>40</v>
      </c>
      <c r="B65" s="5">
        <v>5</v>
      </c>
      <c r="C65" s="26" t="s">
        <v>45</v>
      </c>
      <c r="D65" s="5"/>
      <c r="E65" s="5"/>
      <c r="F65" s="6" t="s">
        <v>37</v>
      </c>
      <c r="G65" s="34" t="s">
        <v>10</v>
      </c>
      <c r="H65" s="84">
        <v>25</v>
      </c>
      <c r="I65" s="84">
        <v>25</v>
      </c>
      <c r="J65" s="84">
        <v>25</v>
      </c>
      <c r="K65" s="68">
        <v>0</v>
      </c>
      <c r="L65" s="68">
        <v>0</v>
      </c>
      <c r="M65" s="29"/>
      <c r="N65" s="29"/>
      <c r="O65" s="29"/>
      <c r="P65" s="29"/>
      <c r="Q65" s="29"/>
      <c r="R65" s="29"/>
    </row>
    <row r="66" spans="1:18" x14ac:dyDescent="0.25">
      <c r="A66" s="2" t="s">
        <v>40</v>
      </c>
      <c r="B66" s="5">
        <v>5</v>
      </c>
      <c r="C66" s="26" t="s">
        <v>45</v>
      </c>
      <c r="D66" s="5"/>
      <c r="E66" s="5"/>
      <c r="F66" s="74" t="s">
        <v>82</v>
      </c>
      <c r="G66" s="34" t="s">
        <v>10</v>
      </c>
      <c r="H66" s="84">
        <v>10</v>
      </c>
      <c r="I66" s="84">
        <v>10</v>
      </c>
      <c r="J66" s="84">
        <v>10</v>
      </c>
      <c r="K66" s="68">
        <v>0</v>
      </c>
      <c r="L66" s="68">
        <v>0</v>
      </c>
      <c r="M66" s="29"/>
      <c r="N66" s="29"/>
      <c r="O66" s="29"/>
      <c r="P66" s="29"/>
      <c r="Q66" s="29"/>
      <c r="R66" s="29"/>
    </row>
    <row r="67" spans="1:18" x14ac:dyDescent="0.25">
      <c r="A67" s="2" t="s">
        <v>40</v>
      </c>
      <c r="B67" s="5">
        <v>5</v>
      </c>
      <c r="C67" s="26" t="s">
        <v>45</v>
      </c>
      <c r="D67" s="5"/>
      <c r="E67" s="5"/>
      <c r="F67" s="6" t="s">
        <v>15</v>
      </c>
      <c r="G67" s="34" t="s">
        <v>10</v>
      </c>
      <c r="H67" s="84">
        <v>20</v>
      </c>
      <c r="I67" s="84">
        <v>6</v>
      </c>
      <c r="J67" s="84">
        <v>20</v>
      </c>
      <c r="K67" s="68">
        <v>0</v>
      </c>
      <c r="L67" s="68">
        <v>0</v>
      </c>
      <c r="M67" s="29"/>
      <c r="N67" s="29"/>
      <c r="O67" s="29"/>
      <c r="P67" s="29"/>
      <c r="Q67" s="29"/>
      <c r="R67" s="29"/>
    </row>
    <row r="68" spans="1:18" x14ac:dyDescent="0.25"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x14ac:dyDescent="0.25"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x14ac:dyDescent="0.25">
      <c r="A70" s="77" t="s">
        <v>96</v>
      </c>
      <c r="B70" s="77"/>
      <c r="C70" s="77"/>
      <c r="D70" s="29"/>
      <c r="E70" s="29"/>
      <c r="F70" s="29"/>
      <c r="G70" s="29" t="s">
        <v>97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x14ac:dyDescent="0.25">
      <c r="A72" s="29" t="s">
        <v>48</v>
      </c>
      <c r="B72" s="29"/>
      <c r="C72" s="29"/>
      <c r="D72" s="29"/>
      <c r="E72" s="29"/>
      <c r="F72" s="29"/>
      <c r="G72" s="29" t="s">
        <v>49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x14ac:dyDescent="0.25">
      <c r="A74" s="29" t="s">
        <v>50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x14ac:dyDescent="0.25">
      <c r="A75" s="29" t="s">
        <v>51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x14ac:dyDescent="0.25"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x14ac:dyDescent="0.25"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x14ac:dyDescent="0.25"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x14ac:dyDescent="0.25"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x14ac:dyDescent="0.25"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8:18" x14ac:dyDescent="0.25"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8:18" x14ac:dyDescent="0.25"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8:18" x14ac:dyDescent="0.25"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8:18" x14ac:dyDescent="0.25"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8:18" x14ac:dyDescent="0.25"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8:18" x14ac:dyDescent="0.25"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8:18" x14ac:dyDescent="0.25"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8:18" x14ac:dyDescent="0.25"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8:18" x14ac:dyDescent="0.25"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8:18" x14ac:dyDescent="0.25"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8:18" x14ac:dyDescent="0.25"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8:18" x14ac:dyDescent="0.25"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8:18" x14ac:dyDescent="0.25"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8:18" x14ac:dyDescent="0.25"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8:18" x14ac:dyDescent="0.25"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8:18" x14ac:dyDescent="0.25"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8:18" x14ac:dyDescent="0.25"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8:18" x14ac:dyDescent="0.25"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8:18" x14ac:dyDescent="0.25"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8:18" x14ac:dyDescent="0.25"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8:18" x14ac:dyDescent="0.25"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8:18" x14ac:dyDescent="0.25"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8:18" x14ac:dyDescent="0.25"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8:18" x14ac:dyDescent="0.25"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8:18" x14ac:dyDescent="0.25"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8:18" x14ac:dyDescent="0.25"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8:18" x14ac:dyDescent="0.25"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8:18" x14ac:dyDescent="0.25"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8:18" x14ac:dyDescent="0.25"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8:18" x14ac:dyDescent="0.25"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8:18" x14ac:dyDescent="0.25"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8:18" x14ac:dyDescent="0.25"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8:18" x14ac:dyDescent="0.25"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8:18" x14ac:dyDescent="0.25"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</sheetData>
  <mergeCells count="8">
    <mergeCell ref="A1:L1"/>
    <mergeCell ref="H5:J5"/>
    <mergeCell ref="K5:L5"/>
    <mergeCell ref="A5:E5"/>
    <mergeCell ref="F5:F6"/>
    <mergeCell ref="G5:G6"/>
    <mergeCell ref="A2:L2"/>
    <mergeCell ref="A3:L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факт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2022-07-12T02:58:45Z</dcterms:modified>
</cp:coreProperties>
</file>