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CF422E15-9CE0-46AE-AC5F-64339F6A0B09}" xr6:coauthVersionLast="43" xr6:coauthVersionMax="43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целевые показатели" sheetId="1" r:id="rId1"/>
    <sheet name="основные мероприятия" sheetId="2" r:id="rId2"/>
    <sheet name="меры муницип. регулирования" sheetId="7" r:id="rId3"/>
    <sheet name="муницип.задание" sheetId="6" r:id="rId4"/>
    <sheet name="Результаты оценки" sheetId="8" r:id="rId5"/>
    <sheet name="Отчет об исп.бюдж.ассигн." sheetId="5" r:id="rId6"/>
    <sheet name="расходы за счет всех источников" sheetId="4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4" l="1"/>
  <c r="J15" i="5" l="1"/>
  <c r="I15" i="5"/>
  <c r="L15" i="5" s="1"/>
  <c r="J14" i="5"/>
  <c r="I14" i="5"/>
  <c r="H14" i="5"/>
  <c r="H15" i="5"/>
  <c r="J17" i="5"/>
  <c r="I17" i="5"/>
  <c r="K15" i="5" l="1"/>
  <c r="L21" i="5" l="1"/>
  <c r="K21" i="5"/>
  <c r="J20" i="5"/>
  <c r="K20" i="5" s="1"/>
  <c r="I20" i="5"/>
  <c r="H20" i="5"/>
  <c r="L20" i="5" l="1"/>
  <c r="L17" i="5" l="1"/>
  <c r="L11" i="5"/>
  <c r="L19" i="5"/>
  <c r="K17" i="5"/>
  <c r="K11" i="5"/>
  <c r="K19" i="5"/>
  <c r="I9" i="5"/>
  <c r="I10" i="5"/>
  <c r="I8" i="5" s="1"/>
  <c r="I7" i="5"/>
  <c r="J18" i="5"/>
  <c r="I18" i="5"/>
  <c r="J16" i="5"/>
  <c r="I16" i="5"/>
  <c r="H16" i="5"/>
  <c r="K16" i="5" l="1"/>
  <c r="I6" i="5"/>
  <c r="L18" i="5"/>
  <c r="L16" i="5"/>
  <c r="K11" i="1" l="1"/>
  <c r="I13" i="1" l="1"/>
  <c r="I12" i="1"/>
  <c r="I11" i="1"/>
  <c r="K10" i="1"/>
  <c r="J10" i="1"/>
  <c r="I10" i="1"/>
  <c r="K7" i="1" l="1"/>
  <c r="J9" i="1" l="1"/>
  <c r="I9" i="1"/>
  <c r="I8" i="1"/>
  <c r="J7" i="1"/>
  <c r="I7" i="1"/>
  <c r="J10" i="5" l="1"/>
  <c r="H10" i="5"/>
  <c r="L10" i="5" l="1"/>
  <c r="K10" i="5"/>
  <c r="J9" i="5"/>
  <c r="L9" i="5" l="1"/>
  <c r="L14" i="5"/>
  <c r="J7" i="5"/>
  <c r="J8" i="5"/>
  <c r="F14" i="4"/>
  <c r="F13" i="4"/>
  <c r="F10" i="4"/>
  <c r="E14" i="4"/>
  <c r="E13" i="4"/>
  <c r="E10" i="4"/>
  <c r="L7" i="5" l="1"/>
  <c r="J6" i="5"/>
  <c r="L8" i="5"/>
  <c r="F5" i="4"/>
  <c r="F6" i="4" s="1"/>
  <c r="H18" i="5"/>
  <c r="H9" i="5"/>
  <c r="H8" i="5"/>
  <c r="K8" i="5" s="1"/>
  <c r="H7" i="5" l="1"/>
  <c r="K7" i="5" s="1"/>
  <c r="K9" i="5"/>
  <c r="L6" i="5"/>
  <c r="K14" i="5"/>
  <c r="K18" i="5"/>
  <c r="H6" i="5" l="1"/>
  <c r="E5" i="4" s="1"/>
  <c r="K6" i="5" l="1"/>
  <c r="G5" i="4" l="1"/>
  <c r="E6" i="4" l="1"/>
  <c r="G6" i="4" s="1"/>
  <c r="G8" i="4"/>
</calcChain>
</file>

<file path=xl/sharedStrings.xml><?xml version="1.0" encoding="utf-8"?>
<sst xmlns="http://schemas.openxmlformats.org/spreadsheetml/2006/main" count="200" uniqueCount="121">
  <si>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</si>
  <si>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</si>
  <si>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</si>
  <si>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</si>
  <si>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</si>
  <si>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 xml:space="preserve">Абсолютное отклонение факта от плана </t>
  </si>
  <si>
    <t>Относительное отклонение факта от плана, %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</si>
  <si>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</si>
  <si>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</si>
  <si>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</si>
  <si>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года</t>
  </si>
  <si>
    <t>факт на конец отчетного периода</t>
  </si>
  <si>
    <t>МП</t>
  </si>
  <si>
    <t>Пп</t>
  </si>
  <si>
    <t>Размер дефицита местного бюджета</t>
  </si>
  <si>
    <t xml:space="preserve">Объем просроченной кредиторской задолженности местного бюджета </t>
  </si>
  <si>
    <t>Наличие нарушений сроков внесения в Думу МО «Катангский район» проекта решения о районном бюджете</t>
  </si>
  <si>
    <t>Наличие нарушений сроков и качества представления отчетности об исполнении консолидированного бюджета МО «Катангский район»</t>
  </si>
  <si>
    <t xml:space="preserve">Доля межбюджетных трансфертов из бюджета МО «Катангский район» в объеме собственных доходов бюджета МО «Катангский район» </t>
  </si>
  <si>
    <t>Доля просроченной кредиторской задолженности  в расходах бюджетов сельских поселений</t>
  </si>
  <si>
    <t>Отношение дефицита бюджетов поселений к доходам бюджетов поселений, рассчитанное в соответствии с требованиями Бюджетного кодекса РФ</t>
  </si>
  <si>
    <t> %</t>
  </si>
  <si>
    <t>Тыс. руб.</t>
  </si>
  <si>
    <t>Шт.</t>
  </si>
  <si>
    <t>%</t>
  </si>
  <si>
    <t>Код аналитической программной классификации</t>
  </si>
  <si>
    <t>Наименование подпрограммы,                                                основного мероприятия, мероприятия</t>
  </si>
  <si>
    <t>Ответственный исполнитель подпрограммы, основного мероприятия, мероприятия</t>
  </si>
  <si>
    <t xml:space="preserve">Срок выполнения плановый 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</si>
  <si>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</si>
  <si>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</si>
  <si>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</si>
  <si>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</si>
  <si>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ОМ</t>
  </si>
  <si>
    <t>М</t>
  </si>
  <si>
    <t xml:space="preserve">Отчет о выполнении основных мероприятий муниципальной программы </t>
  </si>
  <si>
    <t xml:space="preserve"> Отчет о достигнутых значениях целевых показателей (индикаторов) муниципальной программы </t>
  </si>
  <si>
    <t>Финансовое управление</t>
  </si>
  <si>
    <t>Наименование меры                                        муниципального регулирования</t>
  </si>
  <si>
    <t>Показатель применения меры</t>
  </si>
  <si>
    <t>Оценка на отчетный год, тыс. руб.</t>
  </si>
  <si>
    <t>Факт по состоянию на конец отчетного периода, тыс. руб.</t>
  </si>
  <si>
    <t>Отношение факта к оценке на отчетный год, %</t>
  </si>
  <si>
    <t>Комментарий</t>
  </si>
  <si>
    <r>
      <t xml:space="preserve"> </t>
    </r>
    <r>
      <rPr>
        <sz val="12"/>
        <color theme="1"/>
        <rFont val="Times New Roman"/>
        <family val="1"/>
        <charset val="204"/>
      </rPr>
      <t>Отчет о финансовой оценке применения мер муниципального регулирования</t>
    </r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</si>
  <si>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</si>
  <si>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</si>
  <si>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</si>
  <si>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</si>
  <si>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</si>
  <si>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</si>
  <si>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</si>
  <si>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</si>
  <si>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</si>
  <si>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Муниципальное задание не формируется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</si>
  <si>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</si>
  <si>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</si>
  <si>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МО «Катангский район», тыс. рублей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</si>
  <si>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</si>
  <si>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</si>
  <si>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</si>
  <si>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</si>
  <si>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</si>
  <si>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</si>
  <si>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И</t>
  </si>
  <si>
    <t xml:space="preserve">Отчет об использовании бюджетных ассигнований бюджета МО «Катангский район» на реализацию муниципальной программы 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</si>
  <si>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</si>
  <si>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</si>
  <si>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</si>
  <si>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 на отчетный год  согласно муниципальной программе, тыс. руб.</t>
  </si>
  <si>
    <t>Фактические расходы на отчетную дату, тыс. руб.</t>
  </si>
  <si>
    <t>Отношение фактических расходов к оценке расходов, %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</si>
  <si>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</si>
  <si>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</si>
  <si>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</si>
  <si>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</si>
  <si>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</si>
  <si>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источники</t>
  </si>
  <si>
    <t>иные межбюджетные трансферты из бюджета субъекта Российской Федерации, имеющие целевое назначение</t>
  </si>
  <si>
    <t>субвенции из бюджетов поселений (только для муниципальных районов)</t>
  </si>
  <si>
    <t>средства бюджета субъекта Российской Федерации, планируемые к привлечению</t>
  </si>
  <si>
    <t xml:space="preserve">Отчет о расходах на реализацию муниципальной программы за счет всех источников финансирования </t>
  </si>
  <si>
    <t xml:space="preserve"> Отчет о выполнении сводных показателей муниципальных заданий на оказание муниципальных услуг (выполнение работ) 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</si>
  <si>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</si>
  <si>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</si>
  <si>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</si>
  <si>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</si>
  <si>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</si>
  <si>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</si>
  <si>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</si>
  <si>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МО «Катангский район»</t>
  </si>
  <si>
    <t>Заместитель главы администрации</t>
  </si>
  <si>
    <t>Финансовое управление администрации МО "Катангский район"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</si>
  <si>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Результаты оценки эффективности муниципальной  программы </t>
    </r>
  </si>
  <si>
    <t>Доля просроченной кредиторской задолженности  в расходах бюджетов сельских поселений не более 1%</t>
  </si>
  <si>
    <t>Меры муниципального регулирования не применялись</t>
  </si>
  <si>
    <t>Управление муниципальными финансами в муниципальном образовании "Катангский район"  на 2019-2024 годы</t>
  </si>
  <si>
    <t>Выравнивание уровня бюджетной обеспеченности поселений Катангского района</t>
  </si>
  <si>
    <t>Выравнивание уровня бюджетной обеспеченности поселений Катангского района за счет средств местного бюджета</t>
  </si>
  <si>
    <t>2019-2024</t>
  </si>
  <si>
    <t>Выравнивание уровня бюджетной обеспеченности поселений Катангского района за счет средств областногобюджета</t>
  </si>
  <si>
    <t>Доля просроченной кредиторской задолженности  в расходах бюджетов сельских поселений не превысит 1% от расходов бюджетов.Дефицит бюджета не превысит 5% и 10%, в зависимости от группы дотационности</t>
  </si>
  <si>
    <t>Доля просроченной кредиторской задолженности  в расходах бюджетов сельских поселений 0% от расходов бюджетов.                                       Дефицит бюджета -1,99%(профицит)</t>
  </si>
  <si>
    <t>Формирование,исполнение и контроль за исполнением бюджета и сметы, ведение бухгалтерского учета</t>
  </si>
  <si>
    <t>Обеспечение деятельности финансового управления</t>
  </si>
  <si>
    <t>Размер дефицита местного бюджета не более 10%.            Объем просроченной кредиторской задолженности 0 рублей</t>
  </si>
  <si>
    <t>Размер дефицита местного бюджета -1,99                  Объем просроченной кредиторской задолженности 22 тыс рублей</t>
  </si>
  <si>
    <t>Реализация переданных полномочий по формированию, исполнению и контролю за исполнением бюджетов и смет поселений Катангского района</t>
  </si>
  <si>
    <t>Доля просроченной кредиторской задолженности  в расходах бюджетов сельских поселений 0%</t>
  </si>
  <si>
    <t>03</t>
  </si>
  <si>
    <t>«Управление муниципальными финансами в муниципальном образовании "Катангский район" на 2019-2024 годы</t>
  </si>
  <si>
    <t xml:space="preserve">Выравнивание уровня бюджетной обеспеченности поселений Катангского района </t>
  </si>
  <si>
    <t>01</t>
  </si>
  <si>
    <t>02</t>
  </si>
  <si>
    <t>Выравнивание уровня бюджетной обеспеченности поселений Катангского района за счет средств областного бюджета</t>
  </si>
  <si>
    <t>Формирование,исполнение и контроль за исполнением бюджета и сметы,ведение бухгалтерского учета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</si>
  <si>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</si>
  <si>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>Управление муниципальным долгом МО "Катангский район"</t>
  </si>
  <si>
    <t>Выплата по муниципальному долгу 100%</t>
  </si>
  <si>
    <t>Управление муниципальными финансами на 2019-2024 годы</t>
  </si>
  <si>
    <t>Размер выплаты муниципального долга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</si>
</sst>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0_р_._-;\-* #,##0.000_р_._-;_-* &quot;-&quot;??_р_._-;_-@_-"/>
    <numFmt numFmtId="166" formatCode="0.0"/>
    <numFmt numFmtId="167" formatCode="_-* #,##0.000_р_._-;\-* #,##0.000_р_._-;_-* &quot;-&quot;?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sz val="9"/>
      <color rgb="FF00000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0" xfId="2"/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5" fontId="18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 wrapText="1"/>
    </xf>
    <xf numFmtId="165" fontId="20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3" fillId="0" borderId="0" xfId="0" applyFont="1"/>
    <xf numFmtId="0" fontId="24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top" wrapText="1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164" fontId="18" fillId="0" borderId="1" xfId="1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top" wrapText="1"/>
    </xf>
    <xf numFmtId="0" fontId="22" fillId="0" borderId="0" xfId="2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6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1" fillId="0" borderId="0" xfId="2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8" fillId="0" borderId="0" xfId="2" applyFont="1" applyAlignment="1">
      <alignment vertical="center"/>
    </xf>
    <xf numFmtId="167" fontId="10" fillId="0" borderId="0" xfId="0" applyNumberFormat="1" applyFont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165" fontId="30" fillId="2" borderId="1" xfId="1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165" fontId="29" fillId="2" borderId="1" xfId="1" applyNumberFormat="1" applyFont="1" applyFill="1" applyBorder="1" applyAlignment="1">
      <alignment horizontal="right" vertical="center"/>
    </xf>
    <xf numFmtId="2" fontId="24" fillId="0" borderId="1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 indent="1"/>
    </xf>
    <xf numFmtId="0" fontId="31" fillId="2" borderId="1" xfId="0" applyFont="1" applyFill="1" applyBorder="1" applyAlignment="1">
      <alignment horizontal="left" vertical="center" wrapText="1" indent="1"/>
    </xf>
    <xf numFmtId="164" fontId="29" fillId="2" borderId="1" xfId="1" applyFont="1" applyFill="1" applyBorder="1" applyAlignment="1">
      <alignment horizontal="right" vertical="center"/>
    </xf>
    <xf numFmtId="0" fontId="2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190500</xdr:colOff>
      <xdr:row>3</xdr:row>
      <xdr:rowOff>152400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90700"/>
          <a:ext cx="190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266700</xdr:colOff>
      <xdr:row>3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"/>
          <a:ext cx="266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285750</xdr:colOff>
      <xdr:row>3</xdr:row>
      <xdr:rowOff>152400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79070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257175</xdr:colOff>
      <xdr:row>3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90700"/>
          <a:ext cx="2571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161925</xdr:colOff>
      <xdr:row>3</xdr:row>
      <xdr:rowOff>152400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90700"/>
          <a:ext cx="1619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81C534AC1618B38338B7138DDEB14344F59B417381706259B468524054C32ECBB30FCA5546109B5D4A4FB36DK7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81C534AC1618B38338B7138DDEB14344F59B417381706259B468524054C32ECBB30FCA5546109B5D4A4FB16DK7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81C534AC1618B38338B7138DDEB14344F59B417381706259B468524054C32ECBB30FCA5546109B5D4A4FB36DK0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81C534AC1618B38338B7138DDEB14344F59B417381706259B468524054C32ECBB30FCA5546109B5D4A4FB66DK4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81C534AC1618B38338B7138DDEB14344F59B417381706259B468524054C32ECBB30FCA5546109B5D4A4FB16DK3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13"/>
  <sheetViews>
    <sheetView view="pageBreakPreview" zoomScaleNormal="100" zoomScaleSheetLayoutView="100" workbookViewId="0">
      <selection activeCell="D6" sqref="D6:L6"/>
    </sheetView>
  </sheetViews>
  <sheetFormatPr defaultRowHeight="15" x14ac:dyDescent="0.25"/>
  <cols>
    <col min="1" max="1" width="6" style="5" customWidth="1"/>
    <col min="2" max="2" width="6.140625" style="5" customWidth="1"/>
    <col min="3" max="3" width="5" style="5" customWidth="1"/>
    <col min="4" max="4" width="23.28515625" style="5" customWidth="1"/>
    <col min="5" max="9" width="9.140625" style="5"/>
    <col min="10" max="10" width="11" style="5" customWidth="1"/>
    <col min="11" max="11" width="13.7109375" style="5" bestFit="1" customWidth="1"/>
    <col min="12" max="12" width="18.28515625" style="5" customWidth="1"/>
    <col min="13" max="16384" width="9.140625" style="5"/>
  </cols>
  <sheetData>
    <row r="1" spans="1:13" x14ac:dyDescent="0.2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5.75" x14ac:dyDescent="0.25">
      <c r="A2" s="2"/>
    </row>
    <row r="3" spans="1:13" ht="81" customHeight="1" x14ac:dyDescent="0.25">
      <c r="A3" s="57" t="s">
        <v>0</v>
      </c>
      <c r="B3" s="57"/>
      <c r="C3" s="57" t="s">
        <v>1</v>
      </c>
      <c r="D3" s="57" t="s">
        <v>2</v>
      </c>
      <c r="E3" s="57" t="s">
        <v>3</v>
      </c>
      <c r="F3" s="57" t="s">
        <v>4</v>
      </c>
      <c r="G3" s="57"/>
      <c r="H3" s="57"/>
      <c r="I3" s="57" t="s">
        <v>5</v>
      </c>
      <c r="J3" s="57" t="s">
        <v>6</v>
      </c>
      <c r="K3" s="57" t="s">
        <v>7</v>
      </c>
      <c r="L3" s="57" t="s">
        <v>8</v>
      </c>
      <c r="M3" s="6"/>
    </row>
    <row r="4" spans="1:13" ht="51.75" customHeight="1" x14ac:dyDescent="0.25">
      <c r="A4" s="57"/>
      <c r="B4" s="57"/>
      <c r="C4" s="57"/>
      <c r="D4" s="57"/>
      <c r="E4" s="57"/>
      <c r="F4" s="57" t="s">
        <v>9</v>
      </c>
      <c r="G4" s="57" t="s">
        <v>10</v>
      </c>
      <c r="H4" s="57" t="s">
        <v>11</v>
      </c>
      <c r="I4" s="57"/>
      <c r="J4" s="57"/>
      <c r="K4" s="57"/>
      <c r="L4" s="57"/>
      <c r="M4" s="6"/>
    </row>
    <row r="5" spans="1:13" x14ac:dyDescent="0.25">
      <c r="A5" s="7" t="s">
        <v>12</v>
      </c>
      <c r="B5" s="7" t="s">
        <v>13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6"/>
    </row>
    <row r="6" spans="1:13" x14ac:dyDescent="0.25">
      <c r="A6" s="91" t="s">
        <v>109</v>
      </c>
      <c r="B6" s="92"/>
      <c r="C6" s="7"/>
      <c r="D6" s="56" t="s">
        <v>119</v>
      </c>
      <c r="E6" s="56"/>
      <c r="F6" s="56"/>
      <c r="G6" s="56"/>
      <c r="H6" s="56"/>
      <c r="I6" s="56"/>
      <c r="J6" s="56"/>
      <c r="K6" s="56"/>
      <c r="L6" s="56"/>
      <c r="M6" s="6"/>
    </row>
    <row r="7" spans="1:13" ht="61.5" customHeight="1" x14ac:dyDescent="0.25">
      <c r="A7" s="91"/>
      <c r="B7" s="92"/>
      <c r="C7" s="41">
        <v>1</v>
      </c>
      <c r="D7" s="4" t="s">
        <v>18</v>
      </c>
      <c r="E7" s="11" t="s">
        <v>24</v>
      </c>
      <c r="F7" s="8">
        <v>7.8</v>
      </c>
      <c r="G7" s="8">
        <v>7.5</v>
      </c>
      <c r="H7" s="8">
        <v>6.1</v>
      </c>
      <c r="I7" s="9">
        <f t="shared" ref="I7:I9" si="0">H7-G7</f>
        <v>-1.4000000000000004</v>
      </c>
      <c r="J7" s="40">
        <f t="shared" ref="J7:J9" si="1">H7/G7*100</f>
        <v>81.333333333333329</v>
      </c>
      <c r="K7" s="40">
        <f t="shared" ref="K7" si="2">H7/F7-100</f>
        <v>-99.217948717948715</v>
      </c>
      <c r="L7" s="8"/>
      <c r="M7" s="6"/>
    </row>
    <row r="8" spans="1:13" ht="51" customHeight="1" x14ac:dyDescent="0.25">
      <c r="A8" s="91"/>
      <c r="B8" s="92"/>
      <c r="C8" s="41">
        <v>2</v>
      </c>
      <c r="D8" s="4" t="s">
        <v>19</v>
      </c>
      <c r="E8" s="11" t="s">
        <v>24</v>
      </c>
      <c r="F8" s="8">
        <v>0</v>
      </c>
      <c r="G8" s="8">
        <v>0</v>
      </c>
      <c r="H8" s="8">
        <v>0</v>
      </c>
      <c r="I8" s="9">
        <f t="shared" si="0"/>
        <v>0</v>
      </c>
      <c r="J8" s="9">
        <v>0</v>
      </c>
      <c r="K8" s="9">
        <v>0</v>
      </c>
      <c r="L8" s="8"/>
      <c r="M8" s="6"/>
    </row>
    <row r="9" spans="1:13" ht="72" x14ac:dyDescent="0.25">
      <c r="A9" s="91"/>
      <c r="B9" s="92"/>
      <c r="C9" s="41">
        <v>3</v>
      </c>
      <c r="D9" s="4" t="s">
        <v>20</v>
      </c>
      <c r="E9" s="11" t="s">
        <v>24</v>
      </c>
      <c r="F9" s="8"/>
      <c r="G9" s="10">
        <v>8</v>
      </c>
      <c r="H9" s="8">
        <v>0.1</v>
      </c>
      <c r="I9" s="9">
        <f t="shared" si="0"/>
        <v>-7.9</v>
      </c>
      <c r="J9" s="9">
        <f t="shared" si="1"/>
        <v>1.25</v>
      </c>
      <c r="K9" s="40">
        <v>0</v>
      </c>
      <c r="L9" s="8"/>
      <c r="M9" s="6"/>
    </row>
    <row r="10" spans="1:13" ht="24" customHeight="1" x14ac:dyDescent="0.25">
      <c r="A10" s="91"/>
      <c r="B10" s="92"/>
      <c r="C10" s="41">
        <v>4</v>
      </c>
      <c r="D10" s="4" t="s">
        <v>14</v>
      </c>
      <c r="E10" s="11" t="s">
        <v>21</v>
      </c>
      <c r="F10" s="8">
        <v>2.11</v>
      </c>
      <c r="G10" s="8">
        <v>8</v>
      </c>
      <c r="H10" s="8">
        <v>-1.61</v>
      </c>
      <c r="I10" s="9">
        <f>H10-G10</f>
        <v>-9.61</v>
      </c>
      <c r="J10" s="9">
        <f>H10/G10*100</f>
        <v>-20.125</v>
      </c>
      <c r="K10" s="40">
        <f>H10/F10-100</f>
        <v>-100.76303317535545</v>
      </c>
      <c r="L10" s="8"/>
      <c r="M10" s="6"/>
    </row>
    <row r="11" spans="1:13" ht="37.5" customHeight="1" x14ac:dyDescent="0.25">
      <c r="A11" s="91"/>
      <c r="B11" s="92"/>
      <c r="C11" s="41">
        <v>5</v>
      </c>
      <c r="D11" s="4" t="s">
        <v>15</v>
      </c>
      <c r="E11" s="11" t="s">
        <v>22</v>
      </c>
      <c r="F11" s="8">
        <v>2.81</v>
      </c>
      <c r="G11" s="8">
        <v>0</v>
      </c>
      <c r="H11" s="8">
        <v>259</v>
      </c>
      <c r="I11" s="9">
        <f>H11-G11</f>
        <v>259</v>
      </c>
      <c r="J11" s="9">
        <v>0</v>
      </c>
      <c r="K11" s="40">
        <f>H11/F11-100</f>
        <v>-7.829181494661924</v>
      </c>
      <c r="L11" s="8"/>
      <c r="M11" s="6"/>
    </row>
    <row r="12" spans="1:13" ht="48.75" customHeight="1" x14ac:dyDescent="0.25">
      <c r="A12" s="91"/>
      <c r="B12" s="92"/>
      <c r="C12" s="41">
        <v>6</v>
      </c>
      <c r="D12" s="4" t="s">
        <v>16</v>
      </c>
      <c r="E12" s="11" t="s">
        <v>23</v>
      </c>
      <c r="F12" s="8">
        <v>0</v>
      </c>
      <c r="G12" s="8">
        <v>0</v>
      </c>
      <c r="H12" s="8">
        <v>0</v>
      </c>
      <c r="I12" s="9">
        <f t="shared" ref="I12:I13" si="3">H12-G12</f>
        <v>0</v>
      </c>
      <c r="J12" s="9">
        <v>0</v>
      </c>
      <c r="K12" s="9">
        <v>0</v>
      </c>
      <c r="L12" s="8"/>
      <c r="M12" s="6"/>
    </row>
    <row r="13" spans="1:13" ht="60" customHeight="1" x14ac:dyDescent="0.25">
      <c r="A13" s="91"/>
      <c r="B13" s="92"/>
      <c r="C13" s="41">
        <v>7</v>
      </c>
      <c r="D13" s="4" t="s">
        <v>17</v>
      </c>
      <c r="E13" s="11" t="s">
        <v>23</v>
      </c>
      <c r="F13" s="8">
        <v>0</v>
      </c>
      <c r="G13" s="8">
        <v>0</v>
      </c>
      <c r="H13" s="8">
        <v>0</v>
      </c>
      <c r="I13" s="9">
        <f t="shared" si="3"/>
        <v>0</v>
      </c>
      <c r="J13" s="9">
        <v>0</v>
      </c>
      <c r="K13" s="9">
        <v>0</v>
      </c>
      <c r="L13" s="8"/>
      <c r="M13" s="6"/>
    </row>
  </sheetData>
  <mergeCells count="16">
    <mergeCell ref="A6:A13"/>
    <mergeCell ref="B6:B13"/>
    <mergeCell ref="A1:L1"/>
    <mergeCell ref="D6:L6"/>
    <mergeCell ref="J3:J5"/>
    <mergeCell ref="K3:K5"/>
    <mergeCell ref="L3:L5"/>
    <mergeCell ref="F4:F5"/>
    <mergeCell ref="G4:G5"/>
    <mergeCell ref="H4:H5"/>
    <mergeCell ref="A3:B4"/>
    <mergeCell ref="C3:C5"/>
    <mergeCell ref="D3:D5"/>
    <mergeCell ref="E3:E5"/>
    <mergeCell ref="F3:H3"/>
    <mergeCell ref="I3:I5"/>
  </mergeCells>
  <hyperlinks>
    <hyperlink ref="A1" r:id="rId1" display="consultantplus://offline/ref=81C534AC1618B38338B7138DDEB14344F59B417381706259B468524054C32ECBB30FCA5546109B5D4A4FB36DK7O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M12"/>
  <sheetViews>
    <sheetView view="pageBreakPreview" topLeftCell="A5" zoomScaleNormal="100" zoomScaleSheetLayoutView="100" workbookViewId="0">
      <selection activeCell="I15" sqref="I15"/>
    </sheetView>
  </sheetViews>
  <sheetFormatPr defaultRowHeight="15" x14ac:dyDescent="0.25"/>
  <cols>
    <col min="1" max="1" width="5.42578125" customWidth="1"/>
    <col min="2" max="2" width="5.7109375" customWidth="1"/>
    <col min="3" max="3" width="4.85546875" customWidth="1"/>
    <col min="4" max="4" width="4.28515625" customWidth="1"/>
    <col min="5" max="5" width="26.140625" customWidth="1"/>
    <col min="6" max="6" width="16.140625" customWidth="1"/>
    <col min="9" max="9" width="18.42578125" customWidth="1"/>
    <col min="10" max="10" width="17" customWidth="1"/>
    <col min="11" max="11" width="13.7109375" customWidth="1"/>
  </cols>
  <sheetData>
    <row r="1" spans="1:13" x14ac:dyDescent="0.25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3" x14ac:dyDescent="0.25">
      <c r="A2" s="16"/>
    </row>
    <row r="3" spans="1:13" ht="116.25" customHeight="1" x14ac:dyDescent="0.25">
      <c r="A3" s="59" t="s">
        <v>25</v>
      </c>
      <c r="B3" s="59"/>
      <c r="C3" s="59"/>
      <c r="D3" s="59"/>
      <c r="E3" s="59" t="s">
        <v>26</v>
      </c>
      <c r="F3" s="59" t="s">
        <v>27</v>
      </c>
      <c r="G3" s="59" t="s">
        <v>28</v>
      </c>
      <c r="H3" s="59" t="s">
        <v>29</v>
      </c>
      <c r="I3" s="59" t="s">
        <v>30</v>
      </c>
      <c r="J3" s="59" t="s">
        <v>31</v>
      </c>
      <c r="K3" s="59" t="s">
        <v>32</v>
      </c>
    </row>
    <row r="4" spans="1:13" x14ac:dyDescent="0.25">
      <c r="A4" s="12" t="s">
        <v>12</v>
      </c>
      <c r="B4" s="12" t="s">
        <v>13</v>
      </c>
      <c r="C4" s="12" t="s">
        <v>33</v>
      </c>
      <c r="D4" s="12" t="s">
        <v>34</v>
      </c>
      <c r="E4" s="59"/>
      <c r="F4" s="59"/>
      <c r="G4" s="59"/>
      <c r="H4" s="59"/>
      <c r="I4" s="59"/>
      <c r="J4" s="59"/>
      <c r="K4" s="59"/>
    </row>
    <row r="5" spans="1:13" x14ac:dyDescent="0.25">
      <c r="A5" s="51" t="s">
        <v>109</v>
      </c>
      <c r="B5" s="13"/>
      <c r="C5" s="23"/>
      <c r="D5" s="23"/>
      <c r="E5" s="60" t="s">
        <v>96</v>
      </c>
      <c r="F5" s="60"/>
      <c r="G5" s="60"/>
      <c r="H5" s="60"/>
      <c r="I5" s="60"/>
      <c r="J5" s="60"/>
      <c r="K5" s="60"/>
      <c r="L5" s="17"/>
      <c r="M5" s="17"/>
    </row>
    <row r="6" spans="1:13" x14ac:dyDescent="0.25">
      <c r="A6" s="52" t="s">
        <v>109</v>
      </c>
      <c r="B6" s="14">
        <v>1</v>
      </c>
      <c r="C6" s="14"/>
      <c r="D6" s="23"/>
      <c r="E6" s="62" t="s">
        <v>97</v>
      </c>
      <c r="F6" s="63"/>
      <c r="G6" s="63"/>
      <c r="H6" s="63"/>
      <c r="I6" s="63"/>
      <c r="J6" s="63"/>
      <c r="K6" s="64"/>
    </row>
    <row r="7" spans="1:13" ht="76.5" customHeight="1" x14ac:dyDescent="0.25">
      <c r="A7" s="52" t="s">
        <v>109</v>
      </c>
      <c r="B7" s="14">
        <v>1</v>
      </c>
      <c r="C7" s="52" t="s">
        <v>112</v>
      </c>
      <c r="D7" s="14"/>
      <c r="E7" s="4" t="s">
        <v>98</v>
      </c>
      <c r="F7" s="22" t="s">
        <v>37</v>
      </c>
      <c r="G7" s="19" t="s">
        <v>99</v>
      </c>
      <c r="H7" s="22">
        <v>2020</v>
      </c>
      <c r="I7" s="65" t="s">
        <v>101</v>
      </c>
      <c r="J7" s="65" t="s">
        <v>102</v>
      </c>
      <c r="K7" s="19"/>
    </row>
    <row r="8" spans="1:13" ht="72.75" customHeight="1" x14ac:dyDescent="0.25">
      <c r="A8" s="52" t="s">
        <v>109</v>
      </c>
      <c r="B8" s="14">
        <v>1</v>
      </c>
      <c r="C8" s="52" t="s">
        <v>113</v>
      </c>
      <c r="D8" s="14"/>
      <c r="E8" s="18" t="s">
        <v>100</v>
      </c>
      <c r="F8" s="22" t="s">
        <v>37</v>
      </c>
      <c r="G8" s="19" t="s">
        <v>99</v>
      </c>
      <c r="H8" s="22">
        <v>2020</v>
      </c>
      <c r="I8" s="66"/>
      <c r="J8" s="66"/>
      <c r="K8" s="19"/>
    </row>
    <row r="9" spans="1:13" x14ac:dyDescent="0.25">
      <c r="A9" s="52" t="s">
        <v>109</v>
      </c>
      <c r="B9" s="14">
        <v>2</v>
      </c>
      <c r="C9" s="52"/>
      <c r="D9" s="14"/>
      <c r="E9" s="61" t="s">
        <v>103</v>
      </c>
      <c r="F9" s="61"/>
      <c r="G9" s="61"/>
      <c r="H9" s="61"/>
      <c r="I9" s="61"/>
      <c r="J9" s="61"/>
      <c r="K9" s="61"/>
    </row>
    <row r="10" spans="1:13" ht="84" customHeight="1" x14ac:dyDescent="0.25">
      <c r="A10" s="52" t="s">
        <v>109</v>
      </c>
      <c r="B10" s="23">
        <v>2</v>
      </c>
      <c r="C10" s="53" t="s">
        <v>112</v>
      </c>
      <c r="D10" s="23"/>
      <c r="E10" s="4" t="s">
        <v>104</v>
      </c>
      <c r="F10" s="22" t="s">
        <v>37</v>
      </c>
      <c r="G10" s="19" t="s">
        <v>99</v>
      </c>
      <c r="H10" s="22">
        <v>2020</v>
      </c>
      <c r="I10" s="43" t="s">
        <v>105</v>
      </c>
      <c r="J10" s="37" t="s">
        <v>106</v>
      </c>
      <c r="K10" s="20"/>
    </row>
    <row r="11" spans="1:13" ht="75" customHeight="1" x14ac:dyDescent="0.25">
      <c r="A11" s="52" t="s">
        <v>109</v>
      </c>
      <c r="B11" s="23">
        <v>2</v>
      </c>
      <c r="C11" s="53" t="s">
        <v>113</v>
      </c>
      <c r="D11" s="23"/>
      <c r="E11" s="4" t="s">
        <v>107</v>
      </c>
      <c r="F11" s="21" t="s">
        <v>37</v>
      </c>
      <c r="G11" s="19" t="s">
        <v>99</v>
      </c>
      <c r="H11" s="22">
        <v>2020</v>
      </c>
      <c r="I11" s="4" t="s">
        <v>94</v>
      </c>
      <c r="J11" s="4" t="s">
        <v>108</v>
      </c>
      <c r="K11" s="15"/>
    </row>
    <row r="12" spans="1:13" ht="36" x14ac:dyDescent="0.25">
      <c r="A12" s="52" t="s">
        <v>109</v>
      </c>
      <c r="B12" s="23">
        <v>2</v>
      </c>
      <c r="C12" s="53" t="s">
        <v>109</v>
      </c>
      <c r="D12" s="23"/>
      <c r="E12" s="4" t="s">
        <v>117</v>
      </c>
      <c r="F12" s="42" t="s">
        <v>37</v>
      </c>
      <c r="G12" s="15" t="s">
        <v>99</v>
      </c>
      <c r="H12" s="42">
        <v>2020</v>
      </c>
      <c r="I12" s="54" t="s">
        <v>120</v>
      </c>
      <c r="J12" s="43" t="s">
        <v>118</v>
      </c>
      <c r="K12" s="15"/>
    </row>
  </sheetData>
  <mergeCells count="14">
    <mergeCell ref="A1:K1"/>
    <mergeCell ref="J3:J4"/>
    <mergeCell ref="K3:K4"/>
    <mergeCell ref="E5:K5"/>
    <mergeCell ref="E9:K9"/>
    <mergeCell ref="E6:K6"/>
    <mergeCell ref="A3:D3"/>
    <mergeCell ref="E3:E4"/>
    <mergeCell ref="F3:F4"/>
    <mergeCell ref="G3:G4"/>
    <mergeCell ref="H3:H4"/>
    <mergeCell ref="I3:I4"/>
    <mergeCell ref="I7:I8"/>
    <mergeCell ref="J7:J8"/>
  </mergeCells>
  <hyperlinks>
    <hyperlink ref="A1" r:id="rId1" display="consultantplus://offline/ref=81C534AC1618B38338B7138DDEB14344F59B417381706259B468524054C32ECBB30FCA5546109B5D4A4FB16DK7O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1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H7"/>
  <sheetViews>
    <sheetView view="pageBreakPreview" zoomScaleNormal="100" zoomScaleSheetLayoutView="100" workbookViewId="0">
      <selection activeCell="A6" sqref="A6"/>
    </sheetView>
  </sheetViews>
  <sheetFormatPr defaultRowHeight="15" x14ac:dyDescent="0.25"/>
  <cols>
    <col min="3" max="3" width="28.28515625" customWidth="1"/>
    <col min="4" max="4" width="24.28515625" customWidth="1"/>
    <col min="5" max="5" width="12" customWidth="1"/>
    <col min="6" max="6" width="12.140625" customWidth="1"/>
    <col min="7" max="7" width="11.5703125" customWidth="1"/>
    <col min="8" max="8" width="16" customWidth="1"/>
  </cols>
  <sheetData>
    <row r="1" spans="1:8" ht="15.75" x14ac:dyDescent="0.25">
      <c r="A1" s="71" t="s">
        <v>44</v>
      </c>
      <c r="B1" s="71"/>
      <c r="C1" s="71"/>
      <c r="D1" s="71"/>
      <c r="E1" s="71"/>
      <c r="F1" s="71"/>
      <c r="G1" s="71"/>
      <c r="H1" s="71"/>
    </row>
    <row r="2" spans="1:8" ht="15.75" x14ac:dyDescent="0.25">
      <c r="A2" s="2"/>
    </row>
    <row r="3" spans="1:8" ht="56.25" customHeight="1" x14ac:dyDescent="0.25">
      <c r="A3" s="67" t="s">
        <v>25</v>
      </c>
      <c r="B3" s="67"/>
      <c r="C3" s="67" t="s">
        <v>38</v>
      </c>
      <c r="D3" s="67" t="s">
        <v>39</v>
      </c>
      <c r="E3" s="67" t="s">
        <v>40</v>
      </c>
      <c r="F3" s="67" t="s">
        <v>41</v>
      </c>
      <c r="G3" s="67" t="s">
        <v>42</v>
      </c>
      <c r="H3" s="67" t="s">
        <v>43</v>
      </c>
    </row>
    <row r="4" spans="1:8" x14ac:dyDescent="0.25">
      <c r="A4" s="24" t="s">
        <v>12</v>
      </c>
      <c r="B4" s="24" t="s">
        <v>13</v>
      </c>
      <c r="C4" s="67"/>
      <c r="D4" s="67"/>
      <c r="E4" s="67"/>
      <c r="F4" s="67"/>
      <c r="G4" s="67"/>
      <c r="H4" s="67"/>
    </row>
    <row r="5" spans="1:8" x14ac:dyDescent="0.25">
      <c r="A5" s="110" t="s">
        <v>109</v>
      </c>
      <c r="B5" s="11"/>
      <c r="C5" s="68" t="s">
        <v>95</v>
      </c>
      <c r="D5" s="69"/>
      <c r="E5" s="69"/>
      <c r="F5" s="69"/>
      <c r="G5" s="69"/>
      <c r="H5" s="70"/>
    </row>
    <row r="7" spans="1:8" ht="15.75" x14ac:dyDescent="0.25">
      <c r="A7" s="1"/>
    </row>
  </sheetData>
  <mergeCells count="9">
    <mergeCell ref="H3:H4"/>
    <mergeCell ref="C5:H5"/>
    <mergeCell ref="A1:H1"/>
    <mergeCell ref="A3:B3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5"/>
  <sheetViews>
    <sheetView view="pageBreakPreview" zoomScaleNormal="100" zoomScaleSheetLayoutView="100" workbookViewId="0">
      <selection activeCell="A6" sqref="A6"/>
    </sheetView>
  </sheetViews>
  <sheetFormatPr defaultRowHeight="15" x14ac:dyDescent="0.25"/>
  <cols>
    <col min="3" max="3" width="15.42578125" customWidth="1"/>
    <col min="4" max="4" width="21.7109375" customWidth="1"/>
    <col min="5" max="5" width="16.42578125" customWidth="1"/>
  </cols>
  <sheetData>
    <row r="1" spans="1:11" x14ac:dyDescent="0.25">
      <c r="A1" s="55" t="s">
        <v>82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 x14ac:dyDescent="0.25">
      <c r="A2" s="2"/>
    </row>
    <row r="3" spans="1:11" ht="56.25" customHeight="1" x14ac:dyDescent="0.25">
      <c r="A3" s="67" t="s">
        <v>25</v>
      </c>
      <c r="B3" s="67"/>
      <c r="C3" s="67" t="s">
        <v>45</v>
      </c>
      <c r="D3" s="67" t="s">
        <v>46</v>
      </c>
      <c r="E3" s="67" t="s">
        <v>47</v>
      </c>
      <c r="F3" s="67" t="s">
        <v>48</v>
      </c>
      <c r="G3" s="67" t="s">
        <v>49</v>
      </c>
      <c r="H3" s="67" t="s">
        <v>50</v>
      </c>
      <c r="I3" s="67" t="s">
        <v>51</v>
      </c>
      <c r="J3" s="67" t="s">
        <v>52</v>
      </c>
      <c r="K3" s="67" t="s">
        <v>53</v>
      </c>
    </row>
    <row r="4" spans="1:11" x14ac:dyDescent="0.25">
      <c r="A4" s="24" t="s">
        <v>12</v>
      </c>
      <c r="B4" s="24" t="s">
        <v>13</v>
      </c>
      <c r="C4" s="67"/>
      <c r="D4" s="67"/>
      <c r="E4" s="67"/>
      <c r="F4" s="67"/>
      <c r="G4" s="67"/>
      <c r="H4" s="67"/>
      <c r="I4" s="67"/>
      <c r="J4" s="67"/>
      <c r="K4" s="67"/>
    </row>
    <row r="5" spans="1:11" x14ac:dyDescent="0.25">
      <c r="A5" s="110" t="s">
        <v>109</v>
      </c>
      <c r="B5" s="24"/>
      <c r="C5" s="72" t="s">
        <v>54</v>
      </c>
      <c r="D5" s="73"/>
      <c r="E5" s="73"/>
      <c r="F5" s="73"/>
      <c r="G5" s="73"/>
      <c r="H5" s="73"/>
      <c r="I5" s="73"/>
      <c r="J5" s="73"/>
      <c r="K5" s="74"/>
    </row>
  </sheetData>
  <mergeCells count="12">
    <mergeCell ref="A1:K1"/>
    <mergeCell ref="C5:K5"/>
    <mergeCell ref="H3:H4"/>
    <mergeCell ref="I3:I4"/>
    <mergeCell ref="J3:J4"/>
    <mergeCell ref="K3:K4"/>
    <mergeCell ref="A3:B3"/>
    <mergeCell ref="C3:C4"/>
    <mergeCell ref="D3:D4"/>
    <mergeCell ref="E3:E4"/>
    <mergeCell ref="F3:F4"/>
    <mergeCell ref="G3:G4"/>
  </mergeCells>
  <hyperlinks>
    <hyperlink ref="A1" r:id="rId1" display="consultantplus://offline/ref=81C534AC1618B38338B7138DDEB14344F59B417381706259B468524054C32ECBB30FCA5546109B5D4A4FB36DK0O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6"/>
  <sheetViews>
    <sheetView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4.85546875" customWidth="1"/>
    <col min="2" max="2" width="7.140625" customWidth="1"/>
    <col min="3" max="3" width="19.42578125" customWidth="1"/>
    <col min="4" max="4" width="15.42578125" customWidth="1"/>
    <col min="5" max="5" width="15.5703125" customWidth="1"/>
    <col min="6" max="6" width="12.85546875" customWidth="1"/>
    <col min="7" max="7" width="12.28515625" customWidth="1"/>
    <col min="8" max="8" width="12.85546875" customWidth="1"/>
    <col min="9" max="9" width="11.28515625" customWidth="1"/>
    <col min="10" max="10" width="12.85546875" customWidth="1"/>
  </cols>
  <sheetData>
    <row r="1" spans="1:10" ht="15.75" x14ac:dyDescent="0.25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 x14ac:dyDescent="0.25">
      <c r="A2" s="33"/>
    </row>
    <row r="3" spans="1:10" ht="84" x14ac:dyDescent="0.25">
      <c r="A3" s="75" t="s">
        <v>25</v>
      </c>
      <c r="B3" s="75"/>
      <c r="C3" s="67" t="s">
        <v>83</v>
      </c>
      <c r="D3" s="67" t="s">
        <v>84</v>
      </c>
      <c r="E3" s="67" t="s">
        <v>85</v>
      </c>
      <c r="F3" s="24" t="s">
        <v>86</v>
      </c>
      <c r="G3" s="24" t="s">
        <v>87</v>
      </c>
      <c r="H3" s="24" t="s">
        <v>88</v>
      </c>
      <c r="I3" s="24" t="s">
        <v>89</v>
      </c>
      <c r="J3" s="24" t="s">
        <v>90</v>
      </c>
    </row>
    <row r="4" spans="1:10" x14ac:dyDescent="0.25">
      <c r="A4" s="24" t="s">
        <v>12</v>
      </c>
      <c r="B4" s="24" t="s">
        <v>13</v>
      </c>
      <c r="C4" s="67"/>
      <c r="D4" s="67"/>
      <c r="E4" s="67"/>
      <c r="F4" s="25"/>
      <c r="G4" s="25"/>
      <c r="H4" s="25"/>
      <c r="I4" s="25"/>
      <c r="J4" s="25"/>
    </row>
    <row r="5" spans="1:10" s="35" customFormat="1" ht="68.25" customHeight="1" x14ac:dyDescent="0.25">
      <c r="A5" s="111" t="s">
        <v>109</v>
      </c>
      <c r="B5" s="24"/>
      <c r="C5" s="36" t="s">
        <v>119</v>
      </c>
      <c r="D5" s="36" t="s">
        <v>91</v>
      </c>
      <c r="E5" s="36" t="s">
        <v>92</v>
      </c>
      <c r="F5" s="38">
        <v>0.8</v>
      </c>
      <c r="G5" s="38">
        <v>1</v>
      </c>
      <c r="H5" s="38">
        <v>0.86</v>
      </c>
      <c r="I5" s="38">
        <v>0.93</v>
      </c>
      <c r="J5" s="39">
        <v>0.8</v>
      </c>
    </row>
    <row r="6" spans="1:10" x14ac:dyDescent="0.25">
      <c r="A6" s="34"/>
    </row>
  </sheetData>
  <mergeCells count="5">
    <mergeCell ref="A3:B3"/>
    <mergeCell ref="C3:C4"/>
    <mergeCell ref="D3:D4"/>
    <mergeCell ref="E3:E4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1"/>
  <sheetViews>
    <sheetView view="pageBreakPreview" topLeftCell="A10" zoomScaleNormal="100" zoomScaleSheetLayoutView="100" workbookViewId="0">
      <selection activeCell="A22" sqref="A22"/>
    </sheetView>
  </sheetViews>
  <sheetFormatPr defaultRowHeight="15" x14ac:dyDescent="0.25"/>
  <cols>
    <col min="1" max="1" width="5.42578125" customWidth="1"/>
    <col min="2" max="2" width="4.28515625" customWidth="1"/>
    <col min="3" max="3" width="6" customWidth="1"/>
    <col min="4" max="4" width="5.5703125" customWidth="1"/>
    <col min="5" max="5" width="5.28515625" customWidth="1"/>
    <col min="6" max="6" width="31.7109375" customWidth="1"/>
    <col min="7" max="7" width="18.42578125" customWidth="1"/>
    <col min="8" max="8" width="11.28515625" customWidth="1"/>
    <col min="9" max="9" width="11" customWidth="1"/>
    <col min="10" max="10" width="11.140625" customWidth="1"/>
    <col min="11" max="12" width="10" bestFit="1" customWidth="1"/>
    <col min="14" max="14" width="13.28515625" bestFit="1" customWidth="1"/>
  </cols>
  <sheetData>
    <row r="1" spans="1:14" x14ac:dyDescent="0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4" ht="15.75" x14ac:dyDescent="0.25">
      <c r="A2" s="2"/>
    </row>
    <row r="3" spans="1:14" ht="124.5" customHeight="1" x14ac:dyDescent="0.25">
      <c r="A3" s="59" t="s">
        <v>0</v>
      </c>
      <c r="B3" s="59"/>
      <c r="C3" s="59"/>
      <c r="D3" s="59"/>
      <c r="E3" s="59"/>
      <c r="F3" s="59" t="s">
        <v>55</v>
      </c>
      <c r="G3" s="59" t="s">
        <v>56</v>
      </c>
      <c r="H3" s="59" t="s">
        <v>57</v>
      </c>
      <c r="I3" s="59"/>
      <c r="J3" s="59"/>
      <c r="K3" s="59" t="s">
        <v>58</v>
      </c>
      <c r="L3" s="59"/>
      <c r="M3" s="3"/>
    </row>
    <row r="4" spans="1:14" ht="44.25" customHeight="1" x14ac:dyDescent="0.25">
      <c r="A4" s="59"/>
      <c r="B4" s="59"/>
      <c r="C4" s="59"/>
      <c r="D4" s="59"/>
      <c r="E4" s="59"/>
      <c r="F4" s="59"/>
      <c r="G4" s="59"/>
      <c r="H4" s="59" t="s">
        <v>59</v>
      </c>
      <c r="I4" s="59" t="s">
        <v>60</v>
      </c>
      <c r="J4" s="59" t="s">
        <v>61</v>
      </c>
      <c r="K4" s="59" t="s">
        <v>62</v>
      </c>
      <c r="L4" s="59" t="s">
        <v>63</v>
      </c>
      <c r="M4" s="3"/>
    </row>
    <row r="5" spans="1:14" x14ac:dyDescent="0.25">
      <c r="A5" s="7" t="s">
        <v>12</v>
      </c>
      <c r="B5" s="7" t="s">
        <v>13</v>
      </c>
      <c r="C5" s="7" t="s">
        <v>33</v>
      </c>
      <c r="D5" s="12" t="s">
        <v>34</v>
      </c>
      <c r="E5" s="12" t="s">
        <v>64</v>
      </c>
      <c r="F5" s="59"/>
      <c r="G5" s="59"/>
      <c r="H5" s="59"/>
      <c r="I5" s="59"/>
      <c r="J5" s="59"/>
      <c r="K5" s="59"/>
      <c r="L5" s="59"/>
      <c r="M5" s="3"/>
    </row>
    <row r="6" spans="1:14" s="35" customFormat="1" ht="15" customHeight="1" x14ac:dyDescent="0.25">
      <c r="A6" s="80" t="s">
        <v>109</v>
      </c>
      <c r="B6" s="80"/>
      <c r="C6" s="81"/>
      <c r="D6" s="81"/>
      <c r="E6" s="82"/>
      <c r="F6" s="79" t="s">
        <v>110</v>
      </c>
      <c r="G6" s="45" t="s">
        <v>66</v>
      </c>
      <c r="H6" s="27">
        <f>H8+H14</f>
        <v>37473.413</v>
      </c>
      <c r="I6" s="27">
        <f t="shared" ref="I6:J6" si="0">I8+I14</f>
        <v>18639.186999999998</v>
      </c>
      <c r="J6" s="27">
        <f t="shared" si="0"/>
        <v>17358.468000000001</v>
      </c>
      <c r="K6" s="47">
        <f t="shared" ref="K6:K17" si="1">J6/H6*100</f>
        <v>46.322089744000635</v>
      </c>
      <c r="L6" s="48">
        <f>J6/I6*100</f>
        <v>93.128890224664858</v>
      </c>
      <c r="M6" s="46"/>
    </row>
    <row r="7" spans="1:14" s="35" customFormat="1" ht="42" customHeight="1" x14ac:dyDescent="0.25">
      <c r="A7" s="80"/>
      <c r="B7" s="80"/>
      <c r="C7" s="81"/>
      <c r="D7" s="81"/>
      <c r="E7" s="82"/>
      <c r="F7" s="79"/>
      <c r="G7" s="45" t="s">
        <v>37</v>
      </c>
      <c r="H7" s="28">
        <f>H9+H15</f>
        <v>37473.413</v>
      </c>
      <c r="I7" s="28">
        <f t="shared" ref="I7:J7" si="2">I9+I15</f>
        <v>18639.186999999998</v>
      </c>
      <c r="J7" s="28">
        <f t="shared" si="2"/>
        <v>17358.468000000001</v>
      </c>
      <c r="K7" s="47">
        <f t="shared" si="1"/>
        <v>46.322089744000635</v>
      </c>
      <c r="L7" s="48">
        <f t="shared" ref="L7:L18" si="3">J7/I7*100</f>
        <v>93.128890224664858</v>
      </c>
      <c r="M7" s="46"/>
    </row>
    <row r="8" spans="1:14" ht="15" customHeight="1" x14ac:dyDescent="0.25">
      <c r="A8" s="81" t="s">
        <v>109</v>
      </c>
      <c r="B8" s="81">
        <v>1</v>
      </c>
      <c r="C8" s="81"/>
      <c r="D8" s="81"/>
      <c r="E8" s="82"/>
      <c r="F8" s="83" t="s">
        <v>111</v>
      </c>
      <c r="G8" s="45" t="s">
        <v>66</v>
      </c>
      <c r="H8" s="28">
        <f t="shared" ref="H8:J9" si="4">H10+H12</f>
        <v>20377.75</v>
      </c>
      <c r="I8" s="28">
        <f t="shared" ref="I8" si="5">I10+I12</f>
        <v>10086.9</v>
      </c>
      <c r="J8" s="28">
        <f t="shared" si="4"/>
        <v>10086.9</v>
      </c>
      <c r="K8" s="47">
        <f t="shared" si="1"/>
        <v>49.499576744243107</v>
      </c>
      <c r="L8" s="48">
        <f t="shared" si="3"/>
        <v>100</v>
      </c>
      <c r="M8" s="3"/>
    </row>
    <row r="9" spans="1:14" ht="19.5" customHeight="1" x14ac:dyDescent="0.25">
      <c r="A9" s="81"/>
      <c r="B9" s="81"/>
      <c r="C9" s="81"/>
      <c r="D9" s="81"/>
      <c r="E9" s="82"/>
      <c r="F9" s="83"/>
      <c r="G9" s="45" t="s">
        <v>37</v>
      </c>
      <c r="H9" s="28">
        <f t="shared" si="4"/>
        <v>20377.75</v>
      </c>
      <c r="I9" s="28">
        <f t="shared" ref="I9" si="6">I11+I13</f>
        <v>10086.9</v>
      </c>
      <c r="J9" s="28">
        <f t="shared" si="4"/>
        <v>10086.9</v>
      </c>
      <c r="K9" s="47">
        <f t="shared" si="1"/>
        <v>49.499576744243107</v>
      </c>
      <c r="L9" s="48">
        <f t="shared" si="3"/>
        <v>100</v>
      </c>
      <c r="M9" s="3"/>
    </row>
    <row r="10" spans="1:14" ht="15" customHeight="1" x14ac:dyDescent="0.25">
      <c r="A10" s="85" t="s">
        <v>109</v>
      </c>
      <c r="B10" s="85">
        <v>1</v>
      </c>
      <c r="C10" s="85" t="s">
        <v>112</v>
      </c>
      <c r="D10" s="85"/>
      <c r="E10" s="77"/>
      <c r="F10" s="84" t="s">
        <v>98</v>
      </c>
      <c r="G10" s="26" t="s">
        <v>66</v>
      </c>
      <c r="H10" s="29">
        <f>H11</f>
        <v>20377.75</v>
      </c>
      <c r="I10" s="29">
        <f>I11</f>
        <v>10086.9</v>
      </c>
      <c r="J10" s="29">
        <f t="shared" ref="J10" si="7">J11</f>
        <v>10086.9</v>
      </c>
      <c r="K10" s="49">
        <f t="shared" si="1"/>
        <v>49.499576744243107</v>
      </c>
      <c r="L10" s="50">
        <f t="shared" si="3"/>
        <v>100</v>
      </c>
      <c r="M10" s="3"/>
    </row>
    <row r="11" spans="1:14" ht="26.25" customHeight="1" x14ac:dyDescent="0.25">
      <c r="A11" s="85"/>
      <c r="B11" s="85"/>
      <c r="C11" s="85"/>
      <c r="D11" s="85"/>
      <c r="E11" s="77"/>
      <c r="F11" s="84"/>
      <c r="G11" s="26" t="s">
        <v>37</v>
      </c>
      <c r="H11" s="29">
        <v>20377.75</v>
      </c>
      <c r="I11" s="31">
        <v>10086.9</v>
      </c>
      <c r="J11" s="29">
        <v>10086.9</v>
      </c>
      <c r="K11" s="49">
        <f t="shared" si="1"/>
        <v>49.499576744243107</v>
      </c>
      <c r="L11" s="50">
        <f t="shared" si="3"/>
        <v>100</v>
      </c>
      <c r="M11" s="3"/>
    </row>
    <row r="12" spans="1:14" ht="15" customHeight="1" x14ac:dyDescent="0.25">
      <c r="A12" s="85" t="s">
        <v>109</v>
      </c>
      <c r="B12" s="85">
        <v>1</v>
      </c>
      <c r="C12" s="85" t="s">
        <v>113</v>
      </c>
      <c r="D12" s="85"/>
      <c r="E12" s="82"/>
      <c r="F12" s="84" t="s">
        <v>114</v>
      </c>
      <c r="G12" s="26" t="s">
        <v>66</v>
      </c>
      <c r="H12" s="29">
        <v>0</v>
      </c>
      <c r="I12" s="31">
        <v>0</v>
      </c>
      <c r="J12" s="29">
        <v>0</v>
      </c>
      <c r="K12" s="49">
        <v>0</v>
      </c>
      <c r="L12" s="50">
        <v>0</v>
      </c>
    </row>
    <row r="13" spans="1:14" ht="36" customHeight="1" x14ac:dyDescent="0.25">
      <c r="A13" s="85"/>
      <c r="B13" s="85"/>
      <c r="C13" s="85"/>
      <c r="D13" s="85"/>
      <c r="E13" s="82"/>
      <c r="F13" s="84"/>
      <c r="G13" s="26" t="s">
        <v>37</v>
      </c>
      <c r="H13" s="30">
        <v>0</v>
      </c>
      <c r="I13" s="31">
        <v>0</v>
      </c>
      <c r="J13" s="30">
        <v>0</v>
      </c>
      <c r="K13" s="49">
        <v>0</v>
      </c>
      <c r="L13" s="50">
        <v>0</v>
      </c>
    </row>
    <row r="14" spans="1:14" ht="15" customHeight="1" x14ac:dyDescent="0.25">
      <c r="A14" s="81" t="s">
        <v>109</v>
      </c>
      <c r="B14" s="86">
        <v>2</v>
      </c>
      <c r="C14" s="86"/>
      <c r="D14" s="86"/>
      <c r="E14" s="78"/>
      <c r="F14" s="89" t="s">
        <v>115</v>
      </c>
      <c r="G14" s="45" t="s">
        <v>66</v>
      </c>
      <c r="H14" s="27">
        <f>H16+H18+H20</f>
        <v>17095.662999999997</v>
      </c>
      <c r="I14" s="27">
        <f t="shared" ref="I14:J14" si="8">I16+I18+I20</f>
        <v>8552.2870000000003</v>
      </c>
      <c r="J14" s="27">
        <f t="shared" si="8"/>
        <v>7271.5680000000002</v>
      </c>
      <c r="K14" s="47">
        <f t="shared" si="1"/>
        <v>42.534577336953831</v>
      </c>
      <c r="L14" s="48">
        <f t="shared" si="3"/>
        <v>85.024836046779058</v>
      </c>
    </row>
    <row r="15" spans="1:14" ht="24" customHeight="1" x14ac:dyDescent="0.25">
      <c r="A15" s="81"/>
      <c r="B15" s="86"/>
      <c r="C15" s="86"/>
      <c r="D15" s="86"/>
      <c r="E15" s="78"/>
      <c r="F15" s="89"/>
      <c r="G15" s="45" t="s">
        <v>37</v>
      </c>
      <c r="H15" s="27">
        <f>H17+H19+H21</f>
        <v>17095.662999999997</v>
      </c>
      <c r="I15" s="27">
        <f t="shared" ref="I15:J15" si="9">I17+I19+I21</f>
        <v>8552.2870000000003</v>
      </c>
      <c r="J15" s="27">
        <f t="shared" si="9"/>
        <v>7271.5680000000002</v>
      </c>
      <c r="K15" s="47">
        <f>J15/H15*100</f>
        <v>42.534577336953831</v>
      </c>
      <c r="L15" s="48">
        <f>J15/I15*100</f>
        <v>85.024836046779058</v>
      </c>
      <c r="N15" s="32"/>
    </row>
    <row r="16" spans="1:14" ht="15" customHeight="1" x14ac:dyDescent="0.25">
      <c r="A16" s="85" t="s">
        <v>109</v>
      </c>
      <c r="B16" s="87">
        <v>2</v>
      </c>
      <c r="C16" s="85" t="s">
        <v>112</v>
      </c>
      <c r="D16" s="87"/>
      <c r="E16" s="75"/>
      <c r="F16" s="88" t="s">
        <v>104</v>
      </c>
      <c r="G16" s="26" t="s">
        <v>66</v>
      </c>
      <c r="H16" s="29">
        <f>H17</f>
        <v>14158.864</v>
      </c>
      <c r="I16" s="29">
        <f t="shared" ref="I16:J16" si="10">I17</f>
        <v>7079.4</v>
      </c>
      <c r="J16" s="29">
        <f t="shared" si="10"/>
        <v>6255.4610000000002</v>
      </c>
      <c r="K16" s="49">
        <f t="shared" si="1"/>
        <v>44.180528889888343</v>
      </c>
      <c r="L16" s="50">
        <f t="shared" si="3"/>
        <v>88.361457185637207</v>
      </c>
      <c r="N16" s="32"/>
    </row>
    <row r="17" spans="1:12" ht="16.5" customHeight="1" x14ac:dyDescent="0.25">
      <c r="A17" s="85"/>
      <c r="B17" s="87"/>
      <c r="C17" s="85"/>
      <c r="D17" s="87"/>
      <c r="E17" s="75"/>
      <c r="F17" s="88"/>
      <c r="G17" s="26" t="s">
        <v>37</v>
      </c>
      <c r="H17" s="29">
        <v>14158.864</v>
      </c>
      <c r="I17" s="31">
        <f>7079.4</f>
        <v>7079.4</v>
      </c>
      <c r="J17" s="29">
        <f>6255.461</f>
        <v>6255.4610000000002</v>
      </c>
      <c r="K17" s="49">
        <f t="shared" si="1"/>
        <v>44.180528889888343</v>
      </c>
      <c r="L17" s="50">
        <f t="shared" si="3"/>
        <v>88.361457185637207</v>
      </c>
    </row>
    <row r="18" spans="1:12" ht="15" customHeight="1" x14ac:dyDescent="0.25">
      <c r="A18" s="77" t="s">
        <v>109</v>
      </c>
      <c r="B18" s="75">
        <v>2</v>
      </c>
      <c r="C18" s="77" t="s">
        <v>113</v>
      </c>
      <c r="D18" s="78"/>
      <c r="E18" s="78"/>
      <c r="F18" s="76" t="s">
        <v>116</v>
      </c>
      <c r="G18" s="26" t="s">
        <v>66</v>
      </c>
      <c r="H18" s="31">
        <f>H19</f>
        <v>2927.8249999999998</v>
      </c>
      <c r="I18" s="31">
        <f t="shared" ref="I18:J20" si="11">I19</f>
        <v>1463.913</v>
      </c>
      <c r="J18" s="31">
        <f t="shared" si="11"/>
        <v>1007.133</v>
      </c>
      <c r="K18" s="49">
        <f>J18/H18*100</f>
        <v>34.398674784182802</v>
      </c>
      <c r="L18" s="50">
        <f t="shared" si="3"/>
        <v>68.797326070606658</v>
      </c>
    </row>
    <row r="19" spans="1:12" ht="31.5" customHeight="1" x14ac:dyDescent="0.25">
      <c r="A19" s="77"/>
      <c r="B19" s="75"/>
      <c r="C19" s="77"/>
      <c r="D19" s="78"/>
      <c r="E19" s="78"/>
      <c r="F19" s="76"/>
      <c r="G19" s="26" t="s">
        <v>37</v>
      </c>
      <c r="H19" s="31">
        <v>2927.8249999999998</v>
      </c>
      <c r="I19" s="31">
        <v>1463.913</v>
      </c>
      <c r="J19" s="31">
        <v>1007.133</v>
      </c>
      <c r="K19" s="49">
        <f>J19/H19*100</f>
        <v>34.398674784182802</v>
      </c>
      <c r="L19" s="50">
        <f>J19/I19*100</f>
        <v>68.797326070606658</v>
      </c>
    </row>
    <row r="20" spans="1:12" x14ac:dyDescent="0.25">
      <c r="A20" s="77" t="s">
        <v>109</v>
      </c>
      <c r="B20" s="75">
        <v>2</v>
      </c>
      <c r="C20" s="77" t="s">
        <v>109</v>
      </c>
      <c r="D20" s="78"/>
      <c r="E20" s="78"/>
      <c r="F20" s="76" t="s">
        <v>117</v>
      </c>
      <c r="G20" s="44" t="s">
        <v>66</v>
      </c>
      <c r="H20" s="31">
        <f>H21</f>
        <v>8.9740000000000002</v>
      </c>
      <c r="I20" s="31">
        <f t="shared" si="11"/>
        <v>8.9740000000000002</v>
      </c>
      <c r="J20" s="31">
        <f t="shared" si="11"/>
        <v>8.9740000000000002</v>
      </c>
      <c r="K20" s="49">
        <f>J20/H20*100</f>
        <v>100</v>
      </c>
      <c r="L20" s="50">
        <f t="shared" ref="L20" si="12">J20/I20*100</f>
        <v>100</v>
      </c>
    </row>
    <row r="21" spans="1:12" x14ac:dyDescent="0.25">
      <c r="A21" s="77"/>
      <c r="B21" s="75"/>
      <c r="C21" s="77"/>
      <c r="D21" s="78"/>
      <c r="E21" s="78"/>
      <c r="F21" s="76"/>
      <c r="G21" s="44" t="s">
        <v>37</v>
      </c>
      <c r="H21" s="31">
        <v>8.9740000000000002</v>
      </c>
      <c r="I21" s="31">
        <v>8.9740000000000002</v>
      </c>
      <c r="J21" s="31">
        <v>8.9740000000000002</v>
      </c>
      <c r="K21" s="49">
        <f>J21/H21*100</f>
        <v>100</v>
      </c>
      <c r="L21" s="50">
        <f>J21/I21*100</f>
        <v>100</v>
      </c>
    </row>
  </sheetData>
  <mergeCells count="59">
    <mergeCell ref="A1:L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B10:B11"/>
    <mergeCell ref="A10:A11"/>
    <mergeCell ref="F14:F15"/>
    <mergeCell ref="F12:F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8:F9"/>
    <mergeCell ref="F10:F11"/>
    <mergeCell ref="E10:E11"/>
    <mergeCell ref="D10:D11"/>
    <mergeCell ref="C10:C11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F6:F7"/>
    <mergeCell ref="H4:H5"/>
    <mergeCell ref="I4:I5"/>
    <mergeCell ref="J4:J5"/>
    <mergeCell ref="K4:K5"/>
    <mergeCell ref="L4:L5"/>
    <mergeCell ref="A3:E4"/>
    <mergeCell ref="F3:F5"/>
    <mergeCell ref="G3:G5"/>
    <mergeCell ref="H3:J3"/>
    <mergeCell ref="K3:L3"/>
    <mergeCell ref="F20:F21"/>
    <mergeCell ref="A20:A21"/>
    <mergeCell ref="B20:B21"/>
    <mergeCell ref="C20:C21"/>
    <mergeCell ref="D20:D21"/>
    <mergeCell ref="E20:E21"/>
  </mergeCells>
  <hyperlinks>
    <hyperlink ref="A1" r:id="rId1" display="consultantplus://offline/ref=81C534AC1618B38338B7138DDEB14344F59B417381706259B468524054C32ECBB30FCA5546109B5D4A4FB66DK4O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92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H14"/>
  <sheetViews>
    <sheetView tabSelected="1" view="pageBreakPreview" topLeftCell="A4" zoomScaleNormal="100" zoomScaleSheetLayoutView="100" workbookViewId="0">
      <selection sqref="A1:G1"/>
    </sheetView>
  </sheetViews>
  <sheetFormatPr defaultRowHeight="15" x14ac:dyDescent="0.25"/>
  <cols>
    <col min="1" max="2" width="9.140625" style="5"/>
    <col min="3" max="3" width="36.7109375" style="5" customWidth="1"/>
    <col min="4" max="4" width="36.140625" style="5" customWidth="1"/>
    <col min="5" max="5" width="14.140625" style="5" customWidth="1"/>
    <col min="6" max="6" width="14.5703125" style="5" bestFit="1" customWidth="1"/>
    <col min="7" max="7" width="9.28515625" style="5" bestFit="1" customWidth="1"/>
    <col min="8" max="8" width="10.7109375" style="5" bestFit="1" customWidth="1"/>
    <col min="9" max="16384" width="9.140625" style="5"/>
  </cols>
  <sheetData>
    <row r="1" spans="1:8" x14ac:dyDescent="0.25">
      <c r="A1" s="90" t="s">
        <v>81</v>
      </c>
      <c r="B1" s="90"/>
      <c r="C1" s="90"/>
      <c r="D1" s="90"/>
      <c r="E1" s="90"/>
      <c r="F1" s="90"/>
      <c r="G1" s="90"/>
    </row>
    <row r="2" spans="1:8" x14ac:dyDescent="0.25">
      <c r="A2" s="93"/>
    </row>
    <row r="3" spans="1:8" ht="104.25" customHeight="1" x14ac:dyDescent="0.25">
      <c r="A3" s="95" t="s">
        <v>0</v>
      </c>
      <c r="B3" s="95"/>
      <c r="C3" s="95" t="s">
        <v>67</v>
      </c>
      <c r="D3" s="95" t="s">
        <v>68</v>
      </c>
      <c r="E3" s="95" t="s">
        <v>69</v>
      </c>
      <c r="F3" s="95" t="s">
        <v>70</v>
      </c>
      <c r="G3" s="95" t="s">
        <v>71</v>
      </c>
    </row>
    <row r="4" spans="1:8" x14ac:dyDescent="0.25">
      <c r="A4" s="96" t="s">
        <v>12</v>
      </c>
      <c r="B4" s="96" t="s">
        <v>13</v>
      </c>
      <c r="C4" s="95"/>
      <c r="D4" s="95"/>
      <c r="E4" s="95"/>
      <c r="F4" s="95"/>
      <c r="G4" s="95"/>
    </row>
    <row r="5" spans="1:8" x14ac:dyDescent="0.25">
      <c r="A5" s="97" t="s">
        <v>109</v>
      </c>
      <c r="B5" s="98"/>
      <c r="C5" s="99" t="s">
        <v>119</v>
      </c>
      <c r="D5" s="100" t="s">
        <v>66</v>
      </c>
      <c r="E5" s="101">
        <f>'Отчет об исп.бюдж.ассигн.'!H6</f>
        <v>37473.413</v>
      </c>
      <c r="F5" s="101">
        <f>'Отчет об исп.бюдж.ассигн.'!J6</f>
        <v>17358.468000000001</v>
      </c>
      <c r="G5" s="102">
        <f>F5/E5*100</f>
        <v>46.322089744000635</v>
      </c>
      <c r="H5" s="94"/>
    </row>
    <row r="6" spans="1:8" ht="24.75" customHeight="1" x14ac:dyDescent="0.25">
      <c r="A6" s="97"/>
      <c r="B6" s="98"/>
      <c r="C6" s="99"/>
      <c r="D6" s="103" t="s">
        <v>72</v>
      </c>
      <c r="E6" s="104">
        <f>E8+E9+E10+E11+E12</f>
        <v>37473.413</v>
      </c>
      <c r="F6" s="104">
        <f>F8+F9+F10+F11+F12</f>
        <v>17358.468000000001</v>
      </c>
      <c r="G6" s="105">
        <f t="shared" ref="G6:G11" si="0">F6/E6*100</f>
        <v>46.322089744000635</v>
      </c>
      <c r="H6" s="94"/>
    </row>
    <row r="7" spans="1:8" ht="24.75" customHeight="1" x14ac:dyDescent="0.25">
      <c r="A7" s="97"/>
      <c r="B7" s="98"/>
      <c r="C7" s="99"/>
      <c r="D7" s="106" t="s">
        <v>73</v>
      </c>
      <c r="E7" s="104"/>
      <c r="F7" s="104"/>
      <c r="G7" s="105"/>
    </row>
    <row r="8" spans="1:8" ht="33" customHeight="1" x14ac:dyDescent="0.25">
      <c r="A8" s="97"/>
      <c r="B8" s="98"/>
      <c r="C8" s="99"/>
      <c r="D8" s="107" t="s">
        <v>74</v>
      </c>
      <c r="E8" s="104">
        <v>34545.588000000003</v>
      </c>
      <c r="F8" s="104">
        <v>16351.334999999999</v>
      </c>
      <c r="G8" s="105">
        <f t="shared" si="0"/>
        <v>47.332628988685897</v>
      </c>
    </row>
    <row r="9" spans="1:8" ht="49.5" customHeight="1" x14ac:dyDescent="0.25">
      <c r="A9" s="97"/>
      <c r="B9" s="98"/>
      <c r="C9" s="99"/>
      <c r="D9" s="107" t="s">
        <v>75</v>
      </c>
      <c r="E9" s="108">
        <v>0</v>
      </c>
      <c r="F9" s="108">
        <v>0</v>
      </c>
      <c r="G9" s="105">
        <v>0</v>
      </c>
    </row>
    <row r="10" spans="1:8" ht="42.75" customHeight="1" x14ac:dyDescent="0.25">
      <c r="A10" s="97"/>
      <c r="B10" s="98"/>
      <c r="C10" s="99"/>
      <c r="D10" s="107" t="s">
        <v>76</v>
      </c>
      <c r="E10" s="108">
        <f t="shared" ref="E10:F14" si="1">E30+E40+E50</f>
        <v>0</v>
      </c>
      <c r="F10" s="108">
        <f t="shared" si="1"/>
        <v>0</v>
      </c>
      <c r="G10" s="105"/>
    </row>
    <row r="11" spans="1:8" ht="51.75" customHeight="1" x14ac:dyDescent="0.25">
      <c r="A11" s="97"/>
      <c r="B11" s="98"/>
      <c r="C11" s="99"/>
      <c r="D11" s="107" t="s">
        <v>78</v>
      </c>
      <c r="E11" s="104">
        <v>0</v>
      </c>
      <c r="F11" s="104">
        <v>0</v>
      </c>
      <c r="G11" s="105">
        <v>0</v>
      </c>
    </row>
    <row r="12" spans="1:8" ht="39" customHeight="1" x14ac:dyDescent="0.25">
      <c r="A12" s="97"/>
      <c r="B12" s="98"/>
      <c r="C12" s="99"/>
      <c r="D12" s="107" t="s">
        <v>79</v>
      </c>
      <c r="E12" s="104">
        <v>2927.8249999999998</v>
      </c>
      <c r="F12" s="104">
        <v>1007.133</v>
      </c>
      <c r="G12" s="105">
        <f t="shared" ref="G12" si="2">F12/E12*100</f>
        <v>34.398674784182802</v>
      </c>
    </row>
    <row r="13" spans="1:8" ht="38.25" customHeight="1" x14ac:dyDescent="0.25">
      <c r="A13" s="97"/>
      <c r="B13" s="98"/>
      <c r="C13" s="99"/>
      <c r="D13" s="103" t="s">
        <v>80</v>
      </c>
      <c r="E13" s="108">
        <f t="shared" si="1"/>
        <v>0</v>
      </c>
      <c r="F13" s="108">
        <f t="shared" si="1"/>
        <v>0</v>
      </c>
      <c r="G13" s="109"/>
    </row>
    <row r="14" spans="1:8" ht="24.75" customHeight="1" x14ac:dyDescent="0.25">
      <c r="A14" s="97"/>
      <c r="B14" s="98"/>
      <c r="C14" s="99"/>
      <c r="D14" s="103" t="s">
        <v>77</v>
      </c>
      <c r="E14" s="108">
        <f t="shared" si="1"/>
        <v>0</v>
      </c>
      <c r="F14" s="108">
        <f t="shared" si="1"/>
        <v>0</v>
      </c>
      <c r="G14" s="109"/>
    </row>
  </sheetData>
  <mergeCells count="10">
    <mergeCell ref="A1:G1"/>
    <mergeCell ref="A5:A14"/>
    <mergeCell ref="B5:B14"/>
    <mergeCell ref="C5:C14"/>
    <mergeCell ref="A3:B3"/>
    <mergeCell ref="C3:C4"/>
    <mergeCell ref="D3:D4"/>
    <mergeCell ref="E3:E4"/>
    <mergeCell ref="F3:F4"/>
    <mergeCell ref="G3:G4"/>
  </mergeCells>
  <hyperlinks>
    <hyperlink ref="A1" r:id="rId1" display="consultantplus://offline/ref=81C534AC1618B38338B7138DDEB14344F59B417381706259B468524054C32ECBB30FCA5546109B5D4A4FB16DK3O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целевые показатели</vt:lpstr>
      <vt:lpstr>основные мероприятия</vt:lpstr>
      <vt:lpstr>меры муницип. регулирования</vt:lpstr>
      <vt:lpstr>муницип.задание</vt:lpstr>
      <vt:lpstr>Результаты оценки</vt:lpstr>
      <vt:lpstr>Отчет об исп.бюдж.ассигн.</vt:lpstr>
      <vt:lpstr>расходы за счет всех источников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2020-07-21T07:16:16Z</dcterms:modified>
</cp:coreProperties>
</file>