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825" windowWidth="28830" windowHeight="56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44525"/>
</workbook>
</file>

<file path=xl/calcChain.xml><?xml version="1.0" encoding="utf-8"?>
<calcChain xmlns="http://schemas.openxmlformats.org/spreadsheetml/2006/main">
  <c r="M39" i="1" l="1"/>
  <c r="L39" i="1"/>
  <c r="K39" i="1"/>
  <c r="J39" i="1"/>
  <c r="M50" i="1"/>
  <c r="L50" i="1"/>
  <c r="K50" i="1"/>
  <c r="J50" i="1"/>
  <c r="I50" i="1"/>
  <c r="H50" i="1"/>
  <c r="H41" i="1"/>
  <c r="H39" i="1" s="1"/>
  <c r="M46" i="1"/>
  <c r="L46" i="1"/>
  <c r="K46" i="1"/>
  <c r="J46" i="1"/>
  <c r="I46" i="1"/>
  <c r="H46" i="1"/>
  <c r="M32" i="1"/>
  <c r="L32" i="1"/>
  <c r="K32" i="1"/>
  <c r="J32" i="1"/>
  <c r="I32" i="1"/>
  <c r="H32" i="1"/>
  <c r="M27" i="1"/>
  <c r="L27" i="1"/>
  <c r="K27" i="1"/>
  <c r="J27" i="1"/>
  <c r="I27" i="1"/>
  <c r="H27" i="1"/>
  <c r="M19" i="1"/>
  <c r="L19" i="1"/>
  <c r="K19" i="1"/>
  <c r="J19" i="1"/>
  <c r="I19" i="1"/>
  <c r="H19" i="1"/>
  <c r="H14" i="1"/>
  <c r="H13" i="1" l="1"/>
  <c r="M14" i="1"/>
  <c r="M13" i="1" s="1"/>
  <c r="L14" i="1"/>
  <c r="L13" i="1" s="1"/>
  <c r="K14" i="1"/>
  <c r="K13" i="1" s="1"/>
  <c r="J14" i="1"/>
  <c r="J13" i="1" s="1"/>
  <c r="I14" i="1"/>
  <c r="I13" i="1" s="1"/>
  <c r="I41" i="1"/>
  <c r="I39" i="1" s="1"/>
  <c r="I35" i="1"/>
  <c r="H35" i="1"/>
  <c r="I11" i="1"/>
  <c r="H11" i="1"/>
  <c r="I9" i="1"/>
  <c r="H9" i="1"/>
  <c r="I8" i="1"/>
  <c r="H8" i="1"/>
  <c r="H7" i="1" l="1"/>
  <c r="I7" i="1"/>
  <c r="M11" i="1"/>
  <c r="L11" i="1"/>
  <c r="K11" i="1"/>
  <c r="J11" i="1"/>
  <c r="M41" i="1" l="1"/>
  <c r="L41" i="1"/>
  <c r="K41" i="1"/>
  <c r="J41" i="1"/>
  <c r="M35" i="1"/>
  <c r="L35" i="1"/>
  <c r="K35" i="1"/>
  <c r="J35" i="1"/>
  <c r="M9" i="1"/>
  <c r="M8" i="1" s="1"/>
  <c r="L9" i="1"/>
  <c r="K9" i="1"/>
  <c r="K8" i="1" s="1"/>
  <c r="J9" i="1"/>
  <c r="J8" i="1" s="1"/>
  <c r="M7" i="1" l="1"/>
  <c r="K7" i="1"/>
  <c r="J7" i="1"/>
  <c r="L8" i="1"/>
  <c r="L7" i="1" l="1"/>
</calcChain>
</file>

<file path=xl/sharedStrings.xml><?xml version="1.0" encoding="utf-8"?>
<sst xmlns="http://schemas.openxmlformats.org/spreadsheetml/2006/main" count="206" uniqueCount="82">
  <si>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</si>
  <si>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</si>
  <si>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</si>
  <si>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</si>
  <si>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</si>
  <si>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</si>
  <si>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</si>
  <si>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</si>
  <si>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</si>
  <si>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</si>
  <si>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</si>
  <si>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</si>
  <si>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Расходы бюджета муниципального образования, тыс.рублей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</si>
  <si>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</si>
  <si>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</si>
  <si>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</si>
  <si>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</si>
  <si>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</si>
  <si>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</si>
  <si>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</si>
  <si>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</si>
  <si>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</si>
  <si>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</si>
  <si>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Районное совещание педагогов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</si>
  <si>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</si>
  <si>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</si>
  <si>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</si>
  <si>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</si>
  <si>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</si>
  <si>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</si>
  <si>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Организация доставки учебной литературы</t>
  </si>
  <si>
    <t>МОО, СОШ, НШДС, ДО</t>
  </si>
  <si>
    <t>Дипломы и призы для проведения тематических конкурсов</t>
  </si>
  <si>
    <t>МОО, СОШ, НШДС</t>
  </si>
  <si>
    <t>01</t>
  </si>
  <si>
    <t>02</t>
  </si>
  <si>
    <t>03</t>
  </si>
  <si>
    <t>04</t>
  </si>
  <si>
    <t>05</t>
  </si>
  <si>
    <t>06</t>
  </si>
  <si>
    <t xml:space="preserve"> "Развитие образования в муниципальном образовании</t>
  </si>
  <si>
    <t>Развитие образования в муниципальном образовании "Катангский район"</t>
  </si>
  <si>
    <t>Финансовое обеспечение реализации основных программ дошкольного образования в соответствии с ФГОС</t>
  </si>
  <si>
    <t>Организация предоставления общедоступного и бесплатного дошкольного образования</t>
  </si>
  <si>
    <t>МОО, ДОУ, НШДС</t>
  </si>
  <si>
    <t xml:space="preserve">Финансовое обеспечение реализации основных программ дошкольного образования в соответствии с ФГОС </t>
  </si>
  <si>
    <t xml:space="preserve">Организация предоставления общедоступного и бесплатного начального общего, основного общего, среднего общего образования </t>
  </si>
  <si>
    <t>Организация предоставления дополнительного образования</t>
  </si>
  <si>
    <t>Организация отдыха и оздоровление детей в каникулярный период</t>
  </si>
  <si>
    <t>Обеспечение деятельности муниципального отдела образования</t>
  </si>
  <si>
    <t>МОО, СОШ</t>
  </si>
  <si>
    <t>Приложение № 4 к муниципальной программе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</si>
  <si>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</si>
  <si>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Организация предоставления общедоступного и бесплатного дошкольного образования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</si>
  <si>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</si>
  <si>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</si>
  <si>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Организация бесплатного горячего питания обучающихся, получающих начальное общее образование</t>
  </si>
  <si>
    <t>Обеспечение функционирования системы персонифицированного финансирования дополнительного образования</t>
  </si>
  <si>
    <t>07</t>
  </si>
  <si>
    <t>Формирование у подрастающего поколения уважительного отношения ко всем национальностям, этноса и религиям</t>
  </si>
  <si>
    <t>08</t>
  </si>
  <si>
    <t>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</si>
  <si>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09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</si>
  <si>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</si>
  <si>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"Катангский район" на 2023-2028 годы" </t>
  </si>
  <si>
    <t>Ресурсное обеспечение реализации муниципальной программы "Развитие образования в муниципальном образовании "Катангский район" на 2023-2028 годы"</t>
  </si>
  <si>
    <t xml:space="preserve">Обеспечение ежемесячным денежным вознаграждением за классное руководство педагогическим работникам муниципальных общеобразовательных организаций </t>
  </si>
  <si>
    <t>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2023 - 2025 гг."</t>
  </si>
  <si>
    <t>Обеспечение бесплатным питьевым молоком обучающихся 1-4 классов</t>
  </si>
  <si>
    <t>10</t>
  </si>
  <si>
    <t>11</t>
  </si>
  <si>
    <t>Осуществление областных государственных полномочий по обеспечению бесплатным двухразовым питание детей-инвалидов</t>
  </si>
  <si>
    <t>12</t>
  </si>
  <si>
    <t>Приобретение учебников для 5-9 классов,  художественной, научно-популярной и справочной литературы в соответствии с ФГОС ООО</t>
  </si>
  <si>
    <t>13</t>
  </si>
  <si>
    <t>14</t>
  </si>
  <si>
    <t xml:space="preserve">Организация отдыха и оздоровление детей  </t>
  </si>
  <si>
    <t>Подготовка и провдение оздоровительного сезона</t>
  </si>
  <si>
    <t>Организация питания в ЛДП</t>
  </si>
  <si>
    <t>МОО,СОШ</t>
  </si>
  <si>
    <t>Обучение персонала ОУ санитарному минимуму специалистами ФБГУЗ, обучение по охране труда</t>
  </si>
  <si>
    <t>Курсы педагогов по повышению квалификации, оплата руководителю методобъединения педагогов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</si>
</sst>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rgb="FF595959"/>
      </left>
      <right/>
      <top style="medium">
        <color indexed="64"/>
      </top>
      <bottom style="medium">
        <color rgb="FF595959"/>
      </bottom>
      <diagonal/>
    </border>
    <border>
      <left/>
      <right style="medium">
        <color indexed="64"/>
      </right>
      <top style="medium">
        <color indexed="64"/>
      </top>
      <bottom style="medium">
        <color rgb="FF5959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595959"/>
      </right>
      <top/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165" fontId="0" fillId="0" borderId="0" xfId="0" applyNumberFormat="1"/>
    <xf numFmtId="49" fontId="4" fillId="0" borderId="24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vertical="center"/>
    </xf>
    <xf numFmtId="165" fontId="12" fillId="0" borderId="15" xfId="0" applyNumberFormat="1" applyFont="1" applyFill="1" applyBorder="1" applyAlignment="1">
      <alignment vertical="center"/>
    </xf>
    <xf numFmtId="165" fontId="7" fillId="0" borderId="17" xfId="1" applyNumberFormat="1" applyFont="1" applyFill="1" applyBorder="1" applyAlignment="1">
      <alignment vertical="center"/>
    </xf>
    <xf numFmtId="165" fontId="7" fillId="0" borderId="18" xfId="1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65" fontId="6" fillId="0" borderId="20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5" fontId="15" fillId="0" borderId="28" xfId="0" applyNumberFormat="1" applyFont="1" applyFill="1" applyBorder="1" applyAlignment="1">
      <alignment horizontal="center"/>
    </xf>
    <xf numFmtId="165" fontId="15" fillId="0" borderId="29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65" fontId="7" fillId="0" borderId="28" xfId="1" applyNumberFormat="1" applyFont="1" applyFill="1" applyBorder="1" applyAlignment="1">
      <alignment vertical="center"/>
    </xf>
    <xf numFmtId="165" fontId="7" fillId="0" borderId="29" xfId="1" applyNumberFormat="1" applyFont="1" applyFill="1" applyBorder="1" applyAlignment="1">
      <alignment vertical="center"/>
    </xf>
    <xf numFmtId="165" fontId="7" fillId="0" borderId="28" xfId="1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165" fontId="6" fillId="0" borderId="22" xfId="0" applyNumberFormat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0" fontId="16" fillId="0" borderId="28" xfId="0" applyFont="1" applyBorder="1"/>
    <xf numFmtId="0" fontId="16" fillId="0" borderId="17" xfId="0" applyFont="1" applyBorder="1"/>
    <xf numFmtId="165" fontId="6" fillId="0" borderId="20" xfId="1" applyNumberFormat="1" applyFont="1" applyBorder="1" applyAlignment="1">
      <alignment vertical="center"/>
    </xf>
    <xf numFmtId="165" fontId="6" fillId="0" borderId="20" xfId="0" applyNumberFormat="1" applyFont="1" applyBorder="1" applyAlignment="1">
      <alignment horizontal="center"/>
    </xf>
    <xf numFmtId="165" fontId="5" fillId="0" borderId="20" xfId="1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65" fontId="5" fillId="0" borderId="25" xfId="1" applyNumberFormat="1" applyFont="1" applyFill="1" applyBorder="1" applyAlignment="1">
      <alignment vertical="center"/>
    </xf>
    <xf numFmtId="165" fontId="5" fillId="0" borderId="25" xfId="1" applyNumberFormat="1" applyFont="1" applyBorder="1" applyAlignment="1">
      <alignment vertical="center"/>
    </xf>
    <xf numFmtId="165" fontId="5" fillId="0" borderId="26" xfId="1" applyNumberFormat="1" applyFont="1" applyFill="1" applyBorder="1" applyAlignment="1">
      <alignment vertical="center"/>
    </xf>
    <xf numFmtId="0" fontId="10" fillId="0" borderId="22" xfId="0" applyFont="1" applyBorder="1"/>
    <xf numFmtId="0" fontId="6" fillId="0" borderId="22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zoomScaleNormal="100" zoomScaleSheetLayoutView="100" workbookViewId="0">
      <selection activeCell="M42" sqref="M42"/>
    </sheetView>
  </sheetViews>
  <sheetFormatPr defaultRowHeight="15" x14ac:dyDescent="0.25"/>
  <cols>
    <col min="1" max="1" width="4.7109375" customWidth="1"/>
    <col min="2" max="2" width="4.140625" customWidth="1"/>
    <col min="3" max="3" width="4.5703125" customWidth="1"/>
    <col min="4" max="4" width="3.85546875" customWidth="1"/>
    <col min="5" max="5" width="3.140625" customWidth="1"/>
    <col min="6" max="6" width="32.140625" customWidth="1"/>
    <col min="7" max="7" width="14.140625" customWidth="1"/>
    <col min="8" max="8" width="12.140625" customWidth="1"/>
    <col min="9" max="9" width="12.85546875" customWidth="1"/>
    <col min="10" max="10" width="13.5703125" customWidth="1"/>
    <col min="11" max="11" width="12.42578125" style="82" customWidth="1"/>
    <col min="12" max="12" width="12.5703125" style="82" customWidth="1"/>
    <col min="13" max="13" width="13.28515625" style="82" customWidth="1"/>
    <col min="14" max="14" width="13.7109375" bestFit="1" customWidth="1"/>
  </cols>
  <sheetData>
    <row r="1" spans="1:14" x14ac:dyDescent="0.25">
      <c r="J1" s="90" t="s">
        <v>51</v>
      </c>
      <c r="K1" s="90"/>
      <c r="L1" s="90"/>
      <c r="M1" s="90"/>
    </row>
    <row r="2" spans="1:14" x14ac:dyDescent="0.25">
      <c r="J2" s="90" t="s">
        <v>40</v>
      </c>
      <c r="K2" s="90"/>
      <c r="L2" s="90"/>
      <c r="M2" s="90"/>
    </row>
    <row r="3" spans="1:14" ht="15.75" x14ac:dyDescent="0.25">
      <c r="A3" s="91"/>
      <c r="B3" s="91"/>
      <c r="C3" s="91"/>
      <c r="D3" s="91"/>
      <c r="E3" s="91"/>
      <c r="J3" s="90" t="s">
        <v>64</v>
      </c>
      <c r="K3" s="90"/>
      <c r="L3" s="90"/>
      <c r="M3" s="90"/>
    </row>
    <row r="4" spans="1:14" ht="30" customHeight="1" thickBot="1" x14ac:dyDescent="0.3">
      <c r="A4" s="92" t="s">
        <v>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4" ht="44.25" customHeight="1" thickBot="1" x14ac:dyDescent="0.3">
      <c r="A5" s="83" t="s">
        <v>0</v>
      </c>
      <c r="B5" s="84"/>
      <c r="C5" s="84"/>
      <c r="D5" s="84"/>
      <c r="E5" s="85"/>
      <c r="F5" s="86" t="s">
        <v>1</v>
      </c>
      <c r="G5" s="86" t="s">
        <v>2</v>
      </c>
      <c r="H5" s="88" t="s">
        <v>12</v>
      </c>
      <c r="I5" s="84"/>
      <c r="J5" s="84"/>
      <c r="K5" s="84"/>
      <c r="L5" s="84"/>
      <c r="M5" s="89"/>
    </row>
    <row r="6" spans="1:14" ht="15.75" thickBot="1" x14ac:dyDescent="0.3">
      <c r="A6" s="28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87"/>
      <c r="G6" s="87"/>
      <c r="H6" s="30">
        <v>2023</v>
      </c>
      <c r="I6" s="29">
        <v>2024</v>
      </c>
      <c r="J6" s="29">
        <v>2025</v>
      </c>
      <c r="K6" s="71">
        <v>2026</v>
      </c>
      <c r="L6" s="71">
        <v>2027</v>
      </c>
      <c r="M6" s="72">
        <v>2028</v>
      </c>
    </row>
    <row r="7" spans="1:14" ht="64.5" customHeight="1" thickBot="1" x14ac:dyDescent="0.3">
      <c r="A7" s="31" t="s">
        <v>34</v>
      </c>
      <c r="B7" s="12"/>
      <c r="C7" s="32"/>
      <c r="D7" s="32"/>
      <c r="E7" s="13"/>
      <c r="F7" s="33" t="s">
        <v>41</v>
      </c>
      <c r="G7" s="14" t="s">
        <v>8</v>
      </c>
      <c r="H7" s="73">
        <f>H8+H13+H32+H35+H39</f>
        <v>303100.00000000006</v>
      </c>
      <c r="I7" s="73">
        <f>I8+I13+I32+I35+I39</f>
        <v>305047</v>
      </c>
      <c r="J7" s="55">
        <f>J8+J13+J32+J35+J39</f>
        <v>332237.09999999998</v>
      </c>
      <c r="K7" s="73">
        <f>K8+K13+K32+K35+K39</f>
        <v>333740.89999999997</v>
      </c>
      <c r="L7" s="73">
        <f>L8+L13+L32+L35+L39</f>
        <v>336140.99999999994</v>
      </c>
      <c r="M7" s="74">
        <f>M8+M13+M32+M35+M39</f>
        <v>338340.99999999994</v>
      </c>
      <c r="N7" s="53"/>
    </row>
    <row r="8" spans="1:14" ht="20.25" customHeight="1" x14ac:dyDescent="0.25">
      <c r="A8" s="67" t="s">
        <v>34</v>
      </c>
      <c r="B8" s="93" t="s">
        <v>13</v>
      </c>
      <c r="C8" s="94"/>
      <c r="D8" s="95"/>
      <c r="E8" s="96"/>
      <c r="F8" s="97" t="s">
        <v>9</v>
      </c>
      <c r="G8" s="98" t="s">
        <v>8</v>
      </c>
      <c r="H8" s="99">
        <f t="shared" ref="H8:I8" si="0">H9+H11</f>
        <v>59717.1</v>
      </c>
      <c r="I8" s="99">
        <f t="shared" si="0"/>
        <v>59831.399999999994</v>
      </c>
      <c r="J8" s="101">
        <f t="shared" ref="J8:M8" si="1">J9+J11</f>
        <v>63315.6</v>
      </c>
      <c r="K8" s="99">
        <f t="shared" si="1"/>
        <v>63715.6</v>
      </c>
      <c r="L8" s="99">
        <f t="shared" si="1"/>
        <v>64115.6</v>
      </c>
      <c r="M8" s="100">
        <f t="shared" si="1"/>
        <v>64515.6</v>
      </c>
    </row>
    <row r="9" spans="1:14" ht="38.25" customHeight="1" x14ac:dyDescent="0.25">
      <c r="A9" s="38" t="s">
        <v>34</v>
      </c>
      <c r="B9" s="2" t="s">
        <v>13</v>
      </c>
      <c r="C9" s="20" t="s">
        <v>34</v>
      </c>
      <c r="D9" s="21">
        <v>0</v>
      </c>
      <c r="E9" s="9"/>
      <c r="F9" s="11" t="s">
        <v>42</v>
      </c>
      <c r="G9" s="9" t="s">
        <v>10</v>
      </c>
      <c r="H9" s="77">
        <f t="shared" ref="H9:M9" si="2">H10</f>
        <v>44815.6</v>
      </c>
      <c r="I9" s="77">
        <f t="shared" si="2"/>
        <v>44815.6</v>
      </c>
      <c r="J9" s="56">
        <f t="shared" si="2"/>
        <v>44815.6</v>
      </c>
      <c r="K9" s="77">
        <f t="shared" si="2"/>
        <v>44815.6</v>
      </c>
      <c r="L9" s="77">
        <f t="shared" si="2"/>
        <v>44815.6</v>
      </c>
      <c r="M9" s="78">
        <f t="shared" si="2"/>
        <v>44815.6</v>
      </c>
    </row>
    <row r="10" spans="1:14" ht="82.5" customHeight="1" x14ac:dyDescent="0.25">
      <c r="A10" s="38" t="s">
        <v>34</v>
      </c>
      <c r="B10" s="2" t="s">
        <v>13</v>
      </c>
      <c r="C10" s="18" t="s">
        <v>34</v>
      </c>
      <c r="D10" s="1">
        <v>0</v>
      </c>
      <c r="E10" s="3"/>
      <c r="F10" s="4" t="s">
        <v>52</v>
      </c>
      <c r="G10" s="8" t="s">
        <v>44</v>
      </c>
      <c r="H10" s="79">
        <v>44815.6</v>
      </c>
      <c r="I10" s="79">
        <v>44815.6</v>
      </c>
      <c r="J10" s="57">
        <v>44815.6</v>
      </c>
      <c r="K10" s="57">
        <v>44815.6</v>
      </c>
      <c r="L10" s="57">
        <v>44815.6</v>
      </c>
      <c r="M10" s="113">
        <v>44815.6</v>
      </c>
    </row>
    <row r="11" spans="1:14" ht="36" x14ac:dyDescent="0.25">
      <c r="A11" s="38" t="s">
        <v>34</v>
      </c>
      <c r="B11" s="2" t="s">
        <v>13</v>
      </c>
      <c r="C11" s="2" t="s">
        <v>35</v>
      </c>
      <c r="D11" s="19">
        <v>0</v>
      </c>
      <c r="E11" s="10"/>
      <c r="F11" s="11" t="s">
        <v>43</v>
      </c>
      <c r="G11" s="9" t="s">
        <v>10</v>
      </c>
      <c r="H11" s="56">
        <f t="shared" ref="H11:M11" si="3">H12</f>
        <v>14901.5</v>
      </c>
      <c r="I11" s="56">
        <f t="shared" si="3"/>
        <v>15015.8</v>
      </c>
      <c r="J11" s="56">
        <f t="shared" si="3"/>
        <v>18500</v>
      </c>
      <c r="K11" s="56">
        <f t="shared" si="3"/>
        <v>18900</v>
      </c>
      <c r="L11" s="56">
        <f t="shared" si="3"/>
        <v>19300</v>
      </c>
      <c r="M11" s="111">
        <f t="shared" si="3"/>
        <v>19700</v>
      </c>
    </row>
    <row r="12" spans="1:14" ht="36.75" thickBot="1" x14ac:dyDescent="0.3">
      <c r="A12" s="54" t="s">
        <v>34</v>
      </c>
      <c r="B12" s="114" t="s">
        <v>13</v>
      </c>
      <c r="C12" s="115" t="s">
        <v>35</v>
      </c>
      <c r="D12" s="116">
        <v>0</v>
      </c>
      <c r="E12" s="117"/>
      <c r="F12" s="118" t="s">
        <v>53</v>
      </c>
      <c r="G12" s="119" t="s">
        <v>10</v>
      </c>
      <c r="H12" s="120">
        <v>14901.5</v>
      </c>
      <c r="I12" s="120">
        <v>15015.8</v>
      </c>
      <c r="J12" s="121">
        <v>18500</v>
      </c>
      <c r="K12" s="120">
        <v>18900</v>
      </c>
      <c r="L12" s="120">
        <v>19300</v>
      </c>
      <c r="M12" s="122">
        <v>19700</v>
      </c>
    </row>
    <row r="13" spans="1:14" ht="15.75" customHeight="1" x14ac:dyDescent="0.25">
      <c r="A13" s="34" t="s">
        <v>34</v>
      </c>
      <c r="B13" s="35" t="s">
        <v>14</v>
      </c>
      <c r="C13" s="35"/>
      <c r="D13" s="41"/>
      <c r="E13" s="36"/>
      <c r="F13" s="42" t="s">
        <v>15</v>
      </c>
      <c r="G13" s="37" t="s">
        <v>8</v>
      </c>
      <c r="H13" s="75">
        <f>H14+H16+H17+H18+H19+H21+H22+H23+H24+H25+H26+H27+H30+H31</f>
        <v>183993.30000000002</v>
      </c>
      <c r="I13" s="75">
        <f>I14+I16+I17+I18+I19+I21+I22+I23+I24+I25+I26+I27+I30+I31</f>
        <v>185476.5</v>
      </c>
      <c r="J13" s="75">
        <f t="shared" ref="J13:M13" si="4">J14+J16+J17+J18+J19+J21+J22+J23+J24+J25+J26+J27+J30+J31</f>
        <v>201907.09999999998</v>
      </c>
      <c r="K13" s="75">
        <f t="shared" si="4"/>
        <v>202310.89999999997</v>
      </c>
      <c r="L13" s="75">
        <f t="shared" si="4"/>
        <v>202910.89999999997</v>
      </c>
      <c r="M13" s="76">
        <f t="shared" si="4"/>
        <v>203610.89999999997</v>
      </c>
    </row>
    <row r="14" spans="1:14" ht="38.25" customHeight="1" x14ac:dyDescent="0.25">
      <c r="A14" s="38" t="s">
        <v>34</v>
      </c>
      <c r="B14" s="2" t="s">
        <v>14</v>
      </c>
      <c r="C14" s="2" t="s">
        <v>34</v>
      </c>
      <c r="D14" s="19">
        <v>0</v>
      </c>
      <c r="E14" s="3"/>
      <c r="F14" s="11" t="s">
        <v>45</v>
      </c>
      <c r="G14" s="5" t="s">
        <v>10</v>
      </c>
      <c r="H14" s="77">
        <f>H15</f>
        <v>118987.3</v>
      </c>
      <c r="I14" s="77">
        <f t="shared" ref="I14:M14" si="5">I15</f>
        <v>118987.3</v>
      </c>
      <c r="J14" s="77">
        <f t="shared" si="5"/>
        <v>118987.3</v>
      </c>
      <c r="K14" s="77">
        <f t="shared" si="5"/>
        <v>118987.3</v>
      </c>
      <c r="L14" s="77">
        <f t="shared" si="5"/>
        <v>118987.3</v>
      </c>
      <c r="M14" s="78">
        <f t="shared" si="5"/>
        <v>118987.3</v>
      </c>
    </row>
    <row r="15" spans="1:14" ht="110.25" customHeight="1" x14ac:dyDescent="0.25">
      <c r="A15" s="43" t="s">
        <v>34</v>
      </c>
      <c r="B15" s="18" t="s">
        <v>14</v>
      </c>
      <c r="C15" s="18" t="s">
        <v>34</v>
      </c>
      <c r="D15" s="1">
        <v>0</v>
      </c>
      <c r="E15" s="7"/>
      <c r="F15" s="8" t="s">
        <v>54</v>
      </c>
      <c r="G15" s="8" t="s">
        <v>33</v>
      </c>
      <c r="H15" s="61">
        <v>118987.3</v>
      </c>
      <c r="I15" s="61">
        <v>118987.3</v>
      </c>
      <c r="J15" s="61">
        <v>118987.3</v>
      </c>
      <c r="K15" s="61">
        <v>118987.3</v>
      </c>
      <c r="L15" s="61">
        <v>118987.3</v>
      </c>
      <c r="M15" s="62">
        <v>118987.3</v>
      </c>
    </row>
    <row r="16" spans="1:14" ht="60.75" customHeight="1" x14ac:dyDescent="0.25">
      <c r="A16" s="38" t="s">
        <v>34</v>
      </c>
      <c r="B16" s="2" t="s">
        <v>14</v>
      </c>
      <c r="C16" s="2" t="s">
        <v>35</v>
      </c>
      <c r="D16" s="19">
        <v>0</v>
      </c>
      <c r="E16" s="22"/>
      <c r="F16" s="15" t="s">
        <v>66</v>
      </c>
      <c r="G16" s="15" t="s">
        <v>33</v>
      </c>
      <c r="H16" s="63">
        <v>7620</v>
      </c>
      <c r="I16" s="63">
        <v>7790</v>
      </c>
      <c r="J16" s="63">
        <v>7790</v>
      </c>
      <c r="K16" s="63">
        <v>7790</v>
      </c>
      <c r="L16" s="63">
        <v>7790</v>
      </c>
      <c r="M16" s="64">
        <v>7790</v>
      </c>
    </row>
    <row r="17" spans="1:13" ht="47.25" customHeight="1" x14ac:dyDescent="0.25">
      <c r="A17" s="38" t="s">
        <v>34</v>
      </c>
      <c r="B17" s="2" t="s">
        <v>14</v>
      </c>
      <c r="C17" s="2" t="s">
        <v>36</v>
      </c>
      <c r="D17" s="19">
        <v>0</v>
      </c>
      <c r="E17" s="22"/>
      <c r="F17" s="15" t="s">
        <v>46</v>
      </c>
      <c r="G17" s="15" t="s">
        <v>33</v>
      </c>
      <c r="H17" s="63">
        <v>51242.400000000001</v>
      </c>
      <c r="I17" s="63">
        <v>52592.9</v>
      </c>
      <c r="J17" s="63">
        <v>68900</v>
      </c>
      <c r="K17" s="63">
        <v>69500</v>
      </c>
      <c r="L17" s="63">
        <v>70100</v>
      </c>
      <c r="M17" s="64">
        <v>70800</v>
      </c>
    </row>
    <row r="18" spans="1:13" ht="18.75" customHeight="1" x14ac:dyDescent="0.25">
      <c r="A18" s="38" t="s">
        <v>34</v>
      </c>
      <c r="B18" s="23">
        <v>2</v>
      </c>
      <c r="C18" s="24" t="s">
        <v>37</v>
      </c>
      <c r="D18" s="23">
        <v>0</v>
      </c>
      <c r="E18" s="23"/>
      <c r="F18" s="15" t="s">
        <v>28</v>
      </c>
      <c r="G18" s="15" t="s">
        <v>50</v>
      </c>
      <c r="H18" s="63">
        <v>413</v>
      </c>
      <c r="I18" s="63">
        <v>413</v>
      </c>
      <c r="J18" s="59">
        <v>450</v>
      </c>
      <c r="K18" s="63">
        <v>450</v>
      </c>
      <c r="L18" s="63">
        <v>450</v>
      </c>
      <c r="M18" s="64">
        <v>450</v>
      </c>
    </row>
    <row r="19" spans="1:13" ht="42.75" customHeight="1" x14ac:dyDescent="0.25">
      <c r="A19" s="38" t="s">
        <v>34</v>
      </c>
      <c r="B19" s="23">
        <v>2</v>
      </c>
      <c r="C19" s="24" t="s">
        <v>38</v>
      </c>
      <c r="D19" s="23">
        <v>0</v>
      </c>
      <c r="E19" s="23"/>
      <c r="F19" s="15" t="s">
        <v>11</v>
      </c>
      <c r="G19" s="17" t="s">
        <v>10</v>
      </c>
      <c r="H19" s="63">
        <f>H20</f>
        <v>0</v>
      </c>
      <c r="I19" s="63">
        <f t="shared" ref="I19:M19" si="6">I20</f>
        <v>0</v>
      </c>
      <c r="J19" s="63">
        <f t="shared" si="6"/>
        <v>52</v>
      </c>
      <c r="K19" s="63">
        <f t="shared" si="6"/>
        <v>52</v>
      </c>
      <c r="L19" s="63">
        <f t="shared" si="6"/>
        <v>52</v>
      </c>
      <c r="M19" s="64">
        <f t="shared" si="6"/>
        <v>52</v>
      </c>
    </row>
    <row r="20" spans="1:13" ht="25.5" customHeight="1" x14ac:dyDescent="0.25">
      <c r="A20" s="43" t="s">
        <v>34</v>
      </c>
      <c r="B20" s="25">
        <v>2</v>
      </c>
      <c r="C20" s="26" t="s">
        <v>38</v>
      </c>
      <c r="D20" s="25">
        <v>0</v>
      </c>
      <c r="E20" s="25"/>
      <c r="F20" s="8" t="s">
        <v>17</v>
      </c>
      <c r="G20" s="6" t="s">
        <v>10</v>
      </c>
      <c r="H20" s="61">
        <v>0</v>
      </c>
      <c r="I20" s="61">
        <v>0</v>
      </c>
      <c r="J20" s="58">
        <v>52</v>
      </c>
      <c r="K20" s="61">
        <v>52</v>
      </c>
      <c r="L20" s="61">
        <v>52</v>
      </c>
      <c r="M20" s="62">
        <v>52</v>
      </c>
    </row>
    <row r="21" spans="1:13" ht="64.5" customHeight="1" x14ac:dyDescent="0.25">
      <c r="A21" s="38" t="s">
        <v>34</v>
      </c>
      <c r="B21" s="2" t="s">
        <v>14</v>
      </c>
      <c r="C21" s="2" t="s">
        <v>39</v>
      </c>
      <c r="D21" s="19">
        <v>0</v>
      </c>
      <c r="E21" s="22"/>
      <c r="F21" s="15" t="s">
        <v>55</v>
      </c>
      <c r="G21" s="15" t="s">
        <v>33</v>
      </c>
      <c r="H21" s="63">
        <v>1095.3</v>
      </c>
      <c r="I21" s="63">
        <v>1095.3</v>
      </c>
      <c r="J21" s="59">
        <v>1095.3</v>
      </c>
      <c r="K21" s="63">
        <v>1095.3</v>
      </c>
      <c r="L21" s="63">
        <v>1095.3</v>
      </c>
      <c r="M21" s="64">
        <v>1095.3</v>
      </c>
    </row>
    <row r="22" spans="1:13" ht="75" customHeight="1" x14ac:dyDescent="0.25">
      <c r="A22" s="38" t="s">
        <v>34</v>
      </c>
      <c r="B22" s="23">
        <v>2</v>
      </c>
      <c r="C22" s="24" t="s">
        <v>58</v>
      </c>
      <c r="D22" s="23">
        <v>0</v>
      </c>
      <c r="E22" s="23"/>
      <c r="F22" s="15" t="s">
        <v>67</v>
      </c>
      <c r="G22" s="15" t="s">
        <v>33</v>
      </c>
      <c r="H22" s="63">
        <v>196.2</v>
      </c>
      <c r="I22" s="63">
        <v>196.2</v>
      </c>
      <c r="J22" s="59">
        <v>196.2</v>
      </c>
      <c r="K22" s="63">
        <v>0</v>
      </c>
      <c r="L22" s="63">
        <v>0</v>
      </c>
      <c r="M22" s="64">
        <v>0</v>
      </c>
    </row>
    <row r="23" spans="1:13" ht="36" customHeight="1" x14ac:dyDescent="0.25">
      <c r="A23" s="38" t="s">
        <v>34</v>
      </c>
      <c r="B23" s="23">
        <v>2</v>
      </c>
      <c r="C23" s="24" t="s">
        <v>60</v>
      </c>
      <c r="D23" s="23">
        <v>0</v>
      </c>
      <c r="E23" s="23"/>
      <c r="F23" s="15" t="s">
        <v>56</v>
      </c>
      <c r="G23" s="15" t="s">
        <v>33</v>
      </c>
      <c r="H23" s="63">
        <v>2533.1</v>
      </c>
      <c r="I23" s="63">
        <v>2606.4</v>
      </c>
      <c r="J23" s="63">
        <v>2606.4</v>
      </c>
      <c r="K23" s="63">
        <v>2606.4</v>
      </c>
      <c r="L23" s="63">
        <v>2606.4</v>
      </c>
      <c r="M23" s="64">
        <v>2606.4</v>
      </c>
    </row>
    <row r="24" spans="1:13" ht="30" customHeight="1" x14ac:dyDescent="0.25">
      <c r="A24" s="38" t="s">
        <v>34</v>
      </c>
      <c r="B24" s="23">
        <v>2</v>
      </c>
      <c r="C24" s="24" t="s">
        <v>62</v>
      </c>
      <c r="D24" s="23">
        <v>0</v>
      </c>
      <c r="E24" s="23"/>
      <c r="F24" s="15" t="s">
        <v>68</v>
      </c>
      <c r="G24" s="15" t="s">
        <v>33</v>
      </c>
      <c r="H24" s="63">
        <v>308.60000000000002</v>
      </c>
      <c r="I24" s="63">
        <v>308.60000000000002</v>
      </c>
      <c r="J24" s="59">
        <v>308.60000000000002</v>
      </c>
      <c r="K24" s="59">
        <v>308.60000000000002</v>
      </c>
      <c r="L24" s="59">
        <v>308.60000000000002</v>
      </c>
      <c r="M24" s="112">
        <v>308.60000000000002</v>
      </c>
    </row>
    <row r="25" spans="1:13" ht="62.25" customHeight="1" x14ac:dyDescent="0.25">
      <c r="A25" s="38" t="s">
        <v>34</v>
      </c>
      <c r="B25" s="23">
        <v>2</v>
      </c>
      <c r="C25" s="24" t="s">
        <v>69</v>
      </c>
      <c r="D25" s="23">
        <v>0</v>
      </c>
      <c r="E25" s="23"/>
      <c r="F25" s="15" t="s">
        <v>61</v>
      </c>
      <c r="G25" s="15" t="s">
        <v>33</v>
      </c>
      <c r="H25" s="63">
        <v>687.3</v>
      </c>
      <c r="I25" s="63">
        <v>652.79999999999995</v>
      </c>
      <c r="J25" s="59">
        <v>687.3</v>
      </c>
      <c r="K25" s="59">
        <v>687.3</v>
      </c>
      <c r="L25" s="59">
        <v>687.3</v>
      </c>
      <c r="M25" s="112">
        <v>687.3</v>
      </c>
    </row>
    <row r="26" spans="1:13" ht="51" customHeight="1" x14ac:dyDescent="0.25">
      <c r="A26" s="38" t="s">
        <v>34</v>
      </c>
      <c r="B26" s="23">
        <v>2</v>
      </c>
      <c r="C26" s="24" t="s">
        <v>70</v>
      </c>
      <c r="D26" s="23">
        <v>0</v>
      </c>
      <c r="E26" s="23"/>
      <c r="F26" s="15" t="s">
        <v>71</v>
      </c>
      <c r="G26" s="15" t="s">
        <v>33</v>
      </c>
      <c r="H26" s="63">
        <v>84</v>
      </c>
      <c r="I26" s="63">
        <v>84</v>
      </c>
      <c r="J26" s="59">
        <v>84</v>
      </c>
      <c r="K26" s="63">
        <v>84</v>
      </c>
      <c r="L26" s="63">
        <v>84</v>
      </c>
      <c r="M26" s="64">
        <v>84</v>
      </c>
    </row>
    <row r="27" spans="1:13" ht="36.75" x14ac:dyDescent="0.25">
      <c r="A27" s="38" t="s">
        <v>34</v>
      </c>
      <c r="B27" s="23">
        <v>2</v>
      </c>
      <c r="C27" s="24" t="s">
        <v>72</v>
      </c>
      <c r="D27" s="23">
        <v>0</v>
      </c>
      <c r="E27" s="25"/>
      <c r="F27" s="15" t="s">
        <v>29</v>
      </c>
      <c r="G27" s="15" t="s">
        <v>33</v>
      </c>
      <c r="H27" s="63">
        <f>H28+H29</f>
        <v>750</v>
      </c>
      <c r="I27" s="63">
        <f t="shared" ref="I27:M27" si="7">I28+I29</f>
        <v>750</v>
      </c>
      <c r="J27" s="63">
        <f t="shared" si="7"/>
        <v>750</v>
      </c>
      <c r="K27" s="63">
        <f t="shared" si="7"/>
        <v>750</v>
      </c>
      <c r="L27" s="63">
        <f t="shared" si="7"/>
        <v>750</v>
      </c>
      <c r="M27" s="64">
        <f t="shared" si="7"/>
        <v>750</v>
      </c>
    </row>
    <row r="28" spans="1:13" ht="48.75" x14ac:dyDescent="0.25">
      <c r="A28" s="43" t="s">
        <v>34</v>
      </c>
      <c r="B28" s="25">
        <v>5</v>
      </c>
      <c r="C28" s="26" t="s">
        <v>72</v>
      </c>
      <c r="D28" s="25">
        <v>0</v>
      </c>
      <c r="E28" s="25"/>
      <c r="F28" s="8" t="s">
        <v>73</v>
      </c>
      <c r="G28" s="6" t="s">
        <v>10</v>
      </c>
      <c r="H28" s="61">
        <v>700</v>
      </c>
      <c r="I28" s="61">
        <v>700</v>
      </c>
      <c r="J28" s="61">
        <v>700</v>
      </c>
      <c r="K28" s="61">
        <v>700</v>
      </c>
      <c r="L28" s="61">
        <v>700</v>
      </c>
      <c r="M28" s="62">
        <v>700</v>
      </c>
    </row>
    <row r="29" spans="1:13" ht="24.75" x14ac:dyDescent="0.25">
      <c r="A29" s="43" t="s">
        <v>34</v>
      </c>
      <c r="B29" s="25">
        <v>5</v>
      </c>
      <c r="C29" s="26" t="s">
        <v>72</v>
      </c>
      <c r="D29" s="25">
        <v>0</v>
      </c>
      <c r="E29" s="25"/>
      <c r="F29" s="8" t="s">
        <v>30</v>
      </c>
      <c r="G29" s="6" t="s">
        <v>10</v>
      </c>
      <c r="H29" s="61">
        <v>50</v>
      </c>
      <c r="I29" s="61">
        <v>50</v>
      </c>
      <c r="J29" s="61">
        <v>50</v>
      </c>
      <c r="K29" s="61">
        <v>50</v>
      </c>
      <c r="L29" s="61">
        <v>50</v>
      </c>
      <c r="M29" s="62">
        <v>50</v>
      </c>
    </row>
    <row r="30" spans="1:13" ht="72.75" x14ac:dyDescent="0.25">
      <c r="A30" s="38" t="s">
        <v>34</v>
      </c>
      <c r="B30" s="23">
        <v>2</v>
      </c>
      <c r="C30" s="24" t="s">
        <v>74</v>
      </c>
      <c r="D30" s="23">
        <v>0</v>
      </c>
      <c r="E30" s="23"/>
      <c r="F30" s="15" t="s">
        <v>63</v>
      </c>
      <c r="G30" s="15" t="s">
        <v>50</v>
      </c>
      <c r="H30" s="63">
        <v>76.099999999999994</v>
      </c>
      <c r="I30" s="63"/>
      <c r="J30" s="59"/>
      <c r="K30" s="63">
        <v>0</v>
      </c>
      <c r="L30" s="63">
        <v>0</v>
      </c>
      <c r="M30" s="64"/>
    </row>
    <row r="31" spans="1:13" ht="49.5" thickBot="1" x14ac:dyDescent="0.3">
      <c r="A31" s="39" t="s">
        <v>34</v>
      </c>
      <c r="B31" s="50">
        <v>2</v>
      </c>
      <c r="C31" s="51" t="s">
        <v>75</v>
      </c>
      <c r="D31" s="50">
        <v>0</v>
      </c>
      <c r="E31" s="50"/>
      <c r="F31" s="52" t="s">
        <v>59</v>
      </c>
      <c r="G31" s="52" t="s">
        <v>33</v>
      </c>
      <c r="H31" s="103">
        <v>0</v>
      </c>
      <c r="I31" s="103">
        <v>0</v>
      </c>
      <c r="J31" s="105">
        <v>0</v>
      </c>
      <c r="K31" s="103">
        <v>0</v>
      </c>
      <c r="L31" s="103">
        <v>0</v>
      </c>
      <c r="M31" s="104">
        <v>0</v>
      </c>
    </row>
    <row r="32" spans="1:13" ht="17.25" customHeight="1" x14ac:dyDescent="0.25">
      <c r="A32" s="34" t="s">
        <v>34</v>
      </c>
      <c r="B32" s="47">
        <v>3</v>
      </c>
      <c r="C32" s="48"/>
      <c r="D32" s="47"/>
      <c r="E32" s="47"/>
      <c r="F32" s="49" t="s">
        <v>18</v>
      </c>
      <c r="G32" s="110" t="s">
        <v>8</v>
      </c>
      <c r="H32" s="106">
        <f>H33+H34</f>
        <v>23622.5</v>
      </c>
      <c r="I32" s="106">
        <f t="shared" ref="I32:M32" si="8">I33+I34</f>
        <v>23911.599999999999</v>
      </c>
      <c r="J32" s="106">
        <f t="shared" si="8"/>
        <v>26900</v>
      </c>
      <c r="K32" s="106">
        <f t="shared" si="8"/>
        <v>27100</v>
      </c>
      <c r="L32" s="106">
        <f t="shared" si="8"/>
        <v>27800</v>
      </c>
      <c r="M32" s="107">
        <f t="shared" si="8"/>
        <v>28400</v>
      </c>
    </row>
    <row r="33" spans="1:14" ht="24.75" x14ac:dyDescent="0.25">
      <c r="A33" s="38" t="s">
        <v>34</v>
      </c>
      <c r="B33" s="23">
        <v>3</v>
      </c>
      <c r="C33" s="24" t="s">
        <v>34</v>
      </c>
      <c r="D33" s="23">
        <v>0</v>
      </c>
      <c r="E33" s="25"/>
      <c r="F33" s="15" t="s">
        <v>47</v>
      </c>
      <c r="G33" s="16" t="s">
        <v>10</v>
      </c>
      <c r="H33" s="63">
        <v>23622.5</v>
      </c>
      <c r="I33" s="63">
        <v>23911.599999999999</v>
      </c>
      <c r="J33" s="59">
        <v>26900</v>
      </c>
      <c r="K33" s="63">
        <v>27100</v>
      </c>
      <c r="L33" s="63">
        <v>27800</v>
      </c>
      <c r="M33" s="64">
        <v>28400</v>
      </c>
    </row>
    <row r="34" spans="1:14" ht="37.5" thickBot="1" x14ac:dyDescent="0.3">
      <c r="A34" s="44" t="s">
        <v>34</v>
      </c>
      <c r="B34" s="45">
        <v>3</v>
      </c>
      <c r="C34" s="46" t="s">
        <v>35</v>
      </c>
      <c r="D34" s="45">
        <v>0</v>
      </c>
      <c r="E34" s="45"/>
      <c r="F34" s="40" t="s">
        <v>57</v>
      </c>
      <c r="G34" s="123" t="s">
        <v>10</v>
      </c>
      <c r="H34" s="65">
        <v>0</v>
      </c>
      <c r="I34" s="65">
        <v>0</v>
      </c>
      <c r="J34" s="60">
        <v>0</v>
      </c>
      <c r="K34" s="65">
        <v>0</v>
      </c>
      <c r="L34" s="65"/>
      <c r="M34" s="66"/>
    </row>
    <row r="35" spans="1:14" ht="36.75" customHeight="1" x14ac:dyDescent="0.25">
      <c r="A35" s="34" t="s">
        <v>34</v>
      </c>
      <c r="B35" s="47">
        <v>4</v>
      </c>
      <c r="C35" s="48"/>
      <c r="D35" s="47"/>
      <c r="E35" s="47"/>
      <c r="F35" s="49" t="s">
        <v>76</v>
      </c>
      <c r="G35" s="110" t="s">
        <v>8</v>
      </c>
      <c r="H35" s="106">
        <f t="shared" ref="H35:I35" si="9">H36+H37+H38</f>
        <v>2758.4</v>
      </c>
      <c r="I35" s="106">
        <f t="shared" si="9"/>
        <v>2758.4</v>
      </c>
      <c r="J35" s="108">
        <f t="shared" ref="J35:M35" si="10">J36+J37+J38</f>
        <v>2758.4</v>
      </c>
      <c r="K35" s="106">
        <f t="shared" si="10"/>
        <v>2758.4</v>
      </c>
      <c r="L35" s="106">
        <f t="shared" si="10"/>
        <v>2758.4</v>
      </c>
      <c r="M35" s="107">
        <f t="shared" si="10"/>
        <v>2758.4</v>
      </c>
    </row>
    <row r="36" spans="1:14" ht="29.25" customHeight="1" x14ac:dyDescent="0.25">
      <c r="A36" s="38" t="s">
        <v>34</v>
      </c>
      <c r="B36" s="23">
        <v>4</v>
      </c>
      <c r="C36" s="24" t="s">
        <v>34</v>
      </c>
      <c r="D36" s="23">
        <v>0</v>
      </c>
      <c r="E36" s="23"/>
      <c r="F36" s="15" t="s">
        <v>48</v>
      </c>
      <c r="G36" s="17" t="s">
        <v>79</v>
      </c>
      <c r="H36" s="63">
        <v>2112.4</v>
      </c>
      <c r="I36" s="63">
        <v>2112.4</v>
      </c>
      <c r="J36" s="59">
        <v>2112.4</v>
      </c>
      <c r="K36" s="63">
        <v>2112.4</v>
      </c>
      <c r="L36" s="63">
        <v>2112.4</v>
      </c>
      <c r="M36" s="64">
        <v>2112.4</v>
      </c>
      <c r="N36" s="102"/>
    </row>
    <row r="37" spans="1:14" ht="25.5" customHeight="1" x14ac:dyDescent="0.25">
      <c r="A37" s="38" t="s">
        <v>34</v>
      </c>
      <c r="B37" s="23">
        <v>4</v>
      </c>
      <c r="C37" s="24" t="s">
        <v>35</v>
      </c>
      <c r="D37" s="23">
        <v>0</v>
      </c>
      <c r="E37" s="23"/>
      <c r="F37" s="15" t="s">
        <v>77</v>
      </c>
      <c r="G37" s="17" t="s">
        <v>79</v>
      </c>
      <c r="H37" s="63">
        <v>214</v>
      </c>
      <c r="I37" s="63">
        <v>214</v>
      </c>
      <c r="J37" s="59">
        <v>214</v>
      </c>
      <c r="K37" s="63">
        <v>214</v>
      </c>
      <c r="L37" s="63">
        <v>214</v>
      </c>
      <c r="M37" s="64">
        <v>214</v>
      </c>
    </row>
    <row r="38" spans="1:14" ht="18.75" customHeight="1" thickBot="1" x14ac:dyDescent="0.3">
      <c r="A38" s="39" t="s">
        <v>34</v>
      </c>
      <c r="B38" s="50">
        <v>4</v>
      </c>
      <c r="C38" s="51" t="s">
        <v>36</v>
      </c>
      <c r="D38" s="50">
        <v>0</v>
      </c>
      <c r="E38" s="50"/>
      <c r="F38" s="52" t="s">
        <v>78</v>
      </c>
      <c r="G38" s="124" t="s">
        <v>79</v>
      </c>
      <c r="H38" s="103">
        <v>432</v>
      </c>
      <c r="I38" s="103">
        <v>432</v>
      </c>
      <c r="J38" s="105">
        <v>432</v>
      </c>
      <c r="K38" s="103">
        <v>432</v>
      </c>
      <c r="L38" s="103">
        <v>432</v>
      </c>
      <c r="M38" s="104">
        <v>432</v>
      </c>
    </row>
    <row r="39" spans="1:14" ht="31.5" customHeight="1" x14ac:dyDescent="0.25">
      <c r="A39" s="67" t="s">
        <v>34</v>
      </c>
      <c r="B39" s="68">
        <v>5</v>
      </c>
      <c r="C39" s="69"/>
      <c r="D39" s="68"/>
      <c r="E39" s="68"/>
      <c r="F39" s="70" t="s">
        <v>19</v>
      </c>
      <c r="G39" s="109" t="s">
        <v>8</v>
      </c>
      <c r="H39" s="80">
        <f>H40+H41+H46+H50</f>
        <v>33008.699999999997</v>
      </c>
      <c r="I39" s="80">
        <f t="shared" ref="I39:M39" si="11">I40+I41+I46+I50</f>
        <v>33069.1</v>
      </c>
      <c r="J39" s="80">
        <f t="shared" si="11"/>
        <v>37356</v>
      </c>
      <c r="K39" s="80">
        <f t="shared" si="11"/>
        <v>37856</v>
      </c>
      <c r="L39" s="80">
        <f t="shared" si="11"/>
        <v>38556.1</v>
      </c>
      <c r="M39" s="81">
        <f t="shared" si="11"/>
        <v>39056.1</v>
      </c>
    </row>
    <row r="40" spans="1:14" ht="27.75" customHeight="1" x14ac:dyDescent="0.25">
      <c r="A40" s="38" t="s">
        <v>34</v>
      </c>
      <c r="B40" s="23">
        <v>5</v>
      </c>
      <c r="C40" s="24" t="s">
        <v>34</v>
      </c>
      <c r="D40" s="23">
        <v>0</v>
      </c>
      <c r="E40" s="25"/>
      <c r="F40" s="15" t="s">
        <v>49</v>
      </c>
      <c r="G40" s="17" t="s">
        <v>10</v>
      </c>
      <c r="H40" s="63">
        <v>32494.6</v>
      </c>
      <c r="I40" s="63">
        <v>32555</v>
      </c>
      <c r="J40" s="63">
        <v>36400</v>
      </c>
      <c r="K40" s="63">
        <v>37000</v>
      </c>
      <c r="L40" s="63">
        <v>37600</v>
      </c>
      <c r="M40" s="64">
        <v>38200</v>
      </c>
    </row>
    <row r="41" spans="1:14" ht="24.75" x14ac:dyDescent="0.25">
      <c r="A41" s="38" t="s">
        <v>34</v>
      </c>
      <c r="B41" s="23">
        <v>5</v>
      </c>
      <c r="C41" s="24" t="s">
        <v>35</v>
      </c>
      <c r="D41" s="23">
        <v>0</v>
      </c>
      <c r="E41" s="25"/>
      <c r="F41" s="15" t="s">
        <v>20</v>
      </c>
      <c r="G41" s="17" t="s">
        <v>10</v>
      </c>
      <c r="H41" s="63">
        <f>H42+H43+H44+H45</f>
        <v>386.1</v>
      </c>
      <c r="I41" s="63">
        <f>I42+I43+I44+I45</f>
        <v>386.1</v>
      </c>
      <c r="J41" s="63">
        <f>J42+J43+J44+J45</f>
        <v>466</v>
      </c>
      <c r="K41" s="63">
        <f>K42+K43+K44+K45</f>
        <v>466</v>
      </c>
      <c r="L41" s="63">
        <f>L42+L43+L44+L45</f>
        <v>466.1</v>
      </c>
      <c r="M41" s="64">
        <f>M42+M43+M44+M45</f>
        <v>466.1</v>
      </c>
    </row>
    <row r="42" spans="1:14" ht="39" customHeight="1" x14ac:dyDescent="0.25">
      <c r="A42" s="43" t="s">
        <v>34</v>
      </c>
      <c r="B42" s="25">
        <v>5</v>
      </c>
      <c r="C42" s="26" t="s">
        <v>35</v>
      </c>
      <c r="D42" s="25">
        <v>0</v>
      </c>
      <c r="E42" s="25"/>
      <c r="F42" s="8" t="s">
        <v>21</v>
      </c>
      <c r="G42" s="6" t="s">
        <v>10</v>
      </c>
      <c r="H42" s="61">
        <v>50</v>
      </c>
      <c r="I42" s="61">
        <v>50</v>
      </c>
      <c r="J42" s="61">
        <v>50</v>
      </c>
      <c r="K42" s="61">
        <v>50</v>
      </c>
      <c r="L42" s="61">
        <v>50</v>
      </c>
      <c r="M42" s="62">
        <v>50</v>
      </c>
    </row>
    <row r="43" spans="1:14" ht="36.75" x14ac:dyDescent="0.25">
      <c r="A43" s="43" t="s">
        <v>34</v>
      </c>
      <c r="B43" s="25">
        <v>5</v>
      </c>
      <c r="C43" s="26" t="s">
        <v>35</v>
      </c>
      <c r="D43" s="25">
        <v>0</v>
      </c>
      <c r="E43" s="25"/>
      <c r="F43" s="8" t="s">
        <v>22</v>
      </c>
      <c r="G43" s="6" t="s">
        <v>10</v>
      </c>
      <c r="H43" s="61">
        <v>50</v>
      </c>
      <c r="I43" s="61">
        <v>50</v>
      </c>
      <c r="J43" s="61">
        <v>50</v>
      </c>
      <c r="K43" s="61">
        <v>50</v>
      </c>
      <c r="L43" s="61">
        <v>50</v>
      </c>
      <c r="M43" s="62">
        <v>50</v>
      </c>
    </row>
    <row r="44" spans="1:14" x14ac:dyDescent="0.25">
      <c r="A44" s="43" t="s">
        <v>34</v>
      </c>
      <c r="B44" s="25">
        <v>5</v>
      </c>
      <c r="C44" s="26" t="s">
        <v>35</v>
      </c>
      <c r="D44" s="25">
        <v>0</v>
      </c>
      <c r="E44" s="25"/>
      <c r="F44" s="8" t="s">
        <v>23</v>
      </c>
      <c r="G44" s="6" t="s">
        <v>10</v>
      </c>
      <c r="H44" s="61">
        <v>266.10000000000002</v>
      </c>
      <c r="I44" s="61">
        <v>266.10000000000002</v>
      </c>
      <c r="J44" s="61">
        <v>266</v>
      </c>
      <c r="K44" s="61">
        <v>266</v>
      </c>
      <c r="L44" s="61">
        <v>266.10000000000002</v>
      </c>
      <c r="M44" s="62">
        <v>266.10000000000002</v>
      </c>
    </row>
    <row r="45" spans="1:14" ht="36.75" x14ac:dyDescent="0.25">
      <c r="A45" s="43" t="s">
        <v>34</v>
      </c>
      <c r="B45" s="25">
        <v>5</v>
      </c>
      <c r="C45" s="26" t="s">
        <v>35</v>
      </c>
      <c r="D45" s="25">
        <v>0</v>
      </c>
      <c r="E45" s="25"/>
      <c r="F45" s="8" t="s">
        <v>81</v>
      </c>
      <c r="G45" s="6" t="s">
        <v>10</v>
      </c>
      <c r="H45" s="61">
        <v>20</v>
      </c>
      <c r="I45" s="61">
        <v>20</v>
      </c>
      <c r="J45" s="61">
        <v>100</v>
      </c>
      <c r="K45" s="61">
        <v>100</v>
      </c>
      <c r="L45" s="61">
        <v>100</v>
      </c>
      <c r="M45" s="62">
        <v>100</v>
      </c>
    </row>
    <row r="46" spans="1:14" ht="24.75" x14ac:dyDescent="0.25">
      <c r="A46" s="38" t="s">
        <v>34</v>
      </c>
      <c r="B46" s="23">
        <v>5</v>
      </c>
      <c r="C46" s="24" t="s">
        <v>36</v>
      </c>
      <c r="D46" s="23">
        <v>0</v>
      </c>
      <c r="E46" s="25"/>
      <c r="F46" s="15" t="s">
        <v>24</v>
      </c>
      <c r="G46" s="6" t="s">
        <v>10</v>
      </c>
      <c r="H46" s="63">
        <f>H47+H48+H49</f>
        <v>100</v>
      </c>
      <c r="I46" s="63">
        <f t="shared" ref="I46:M46" si="12">I47+I48+I49</f>
        <v>100</v>
      </c>
      <c r="J46" s="63">
        <f t="shared" si="12"/>
        <v>230</v>
      </c>
      <c r="K46" s="63">
        <f t="shared" si="12"/>
        <v>230</v>
      </c>
      <c r="L46" s="63">
        <f t="shared" si="12"/>
        <v>230</v>
      </c>
      <c r="M46" s="64">
        <f t="shared" si="12"/>
        <v>230</v>
      </c>
    </row>
    <row r="47" spans="1:14" x14ac:dyDescent="0.25">
      <c r="A47" s="43" t="s">
        <v>34</v>
      </c>
      <c r="B47" s="25">
        <v>5</v>
      </c>
      <c r="C47" s="26" t="s">
        <v>36</v>
      </c>
      <c r="D47" s="25">
        <v>0</v>
      </c>
      <c r="E47" s="25"/>
      <c r="F47" s="8" t="s">
        <v>25</v>
      </c>
      <c r="G47" s="6" t="s">
        <v>10</v>
      </c>
      <c r="H47" s="61">
        <v>80</v>
      </c>
      <c r="I47" s="61">
        <v>80</v>
      </c>
      <c r="J47" s="61">
        <v>100</v>
      </c>
      <c r="K47" s="61">
        <v>100</v>
      </c>
      <c r="L47" s="61">
        <v>100</v>
      </c>
      <c r="M47" s="62">
        <v>100</v>
      </c>
    </row>
    <row r="48" spans="1:14" ht="36.75" x14ac:dyDescent="0.25">
      <c r="A48" s="43" t="s">
        <v>34</v>
      </c>
      <c r="B48" s="25">
        <v>5</v>
      </c>
      <c r="C48" s="26" t="s">
        <v>36</v>
      </c>
      <c r="D48" s="25">
        <v>0</v>
      </c>
      <c r="E48" s="25"/>
      <c r="F48" s="8" t="s">
        <v>26</v>
      </c>
      <c r="G48" s="6" t="s">
        <v>10</v>
      </c>
      <c r="H48" s="61">
        <v>0</v>
      </c>
      <c r="I48" s="61">
        <v>0</v>
      </c>
      <c r="J48" s="61">
        <v>100</v>
      </c>
      <c r="K48" s="61">
        <v>100</v>
      </c>
      <c r="L48" s="61">
        <v>100</v>
      </c>
      <c r="M48" s="62">
        <v>100</v>
      </c>
    </row>
    <row r="49" spans="1:13" ht="24.75" x14ac:dyDescent="0.25">
      <c r="A49" s="43" t="s">
        <v>34</v>
      </c>
      <c r="B49" s="25">
        <v>5</v>
      </c>
      <c r="C49" s="26" t="s">
        <v>36</v>
      </c>
      <c r="D49" s="25">
        <v>0</v>
      </c>
      <c r="E49" s="25"/>
      <c r="F49" s="8" t="s">
        <v>27</v>
      </c>
      <c r="G49" s="6" t="s">
        <v>10</v>
      </c>
      <c r="H49" s="61">
        <v>20</v>
      </c>
      <c r="I49" s="61">
        <v>20</v>
      </c>
      <c r="J49" s="61">
        <v>30</v>
      </c>
      <c r="K49" s="61">
        <v>30</v>
      </c>
      <c r="L49" s="61">
        <v>30</v>
      </c>
      <c r="M49" s="62">
        <v>30</v>
      </c>
    </row>
    <row r="50" spans="1:13" ht="36.75" customHeight="1" x14ac:dyDescent="0.25">
      <c r="A50" s="38" t="s">
        <v>34</v>
      </c>
      <c r="B50" s="23">
        <v>5</v>
      </c>
      <c r="C50" s="24" t="s">
        <v>37</v>
      </c>
      <c r="D50" s="23">
        <v>0</v>
      </c>
      <c r="E50" s="23"/>
      <c r="F50" s="15" t="s">
        <v>11</v>
      </c>
      <c r="G50" s="15" t="s">
        <v>31</v>
      </c>
      <c r="H50" s="63">
        <f>SUM(H51:H53)</f>
        <v>28</v>
      </c>
      <c r="I50" s="63">
        <f t="shared" ref="I50:M50" si="13">SUM(I51:I53)</f>
        <v>28</v>
      </c>
      <c r="J50" s="63">
        <f t="shared" si="13"/>
        <v>260</v>
      </c>
      <c r="K50" s="63">
        <f t="shared" si="13"/>
        <v>160</v>
      </c>
      <c r="L50" s="63">
        <f t="shared" si="13"/>
        <v>260</v>
      </c>
      <c r="M50" s="64">
        <f t="shared" si="13"/>
        <v>160</v>
      </c>
    </row>
    <row r="51" spans="1:13" ht="36.75" x14ac:dyDescent="0.25">
      <c r="A51" s="43" t="s">
        <v>34</v>
      </c>
      <c r="B51" s="25">
        <v>5</v>
      </c>
      <c r="C51" s="26" t="s">
        <v>37</v>
      </c>
      <c r="D51" s="25">
        <v>0</v>
      </c>
      <c r="E51" s="25"/>
      <c r="F51" s="8" t="s">
        <v>80</v>
      </c>
      <c r="G51" s="8" t="s">
        <v>10</v>
      </c>
      <c r="H51" s="61">
        <v>18</v>
      </c>
      <c r="I51" s="61">
        <v>18</v>
      </c>
      <c r="J51" s="61">
        <v>200</v>
      </c>
      <c r="K51" s="61">
        <v>100</v>
      </c>
      <c r="L51" s="61">
        <v>200</v>
      </c>
      <c r="M51" s="62">
        <v>100</v>
      </c>
    </row>
    <row r="52" spans="1:13" ht="24.75" x14ac:dyDescent="0.25">
      <c r="A52" s="43" t="s">
        <v>34</v>
      </c>
      <c r="B52" s="25">
        <v>5</v>
      </c>
      <c r="C52" s="26" t="s">
        <v>37</v>
      </c>
      <c r="D52" s="25">
        <v>0</v>
      </c>
      <c r="E52" s="25"/>
      <c r="F52" s="8" t="s">
        <v>32</v>
      </c>
      <c r="G52" s="8" t="s">
        <v>10</v>
      </c>
      <c r="H52" s="61">
        <v>10</v>
      </c>
      <c r="I52" s="61">
        <v>10</v>
      </c>
      <c r="J52" s="61">
        <v>20</v>
      </c>
      <c r="K52" s="61">
        <v>20</v>
      </c>
      <c r="L52" s="61">
        <v>20</v>
      </c>
      <c r="M52" s="62">
        <v>20</v>
      </c>
    </row>
    <row r="53" spans="1:13" ht="15.75" thickBot="1" x14ac:dyDescent="0.3">
      <c r="A53" s="44" t="s">
        <v>34</v>
      </c>
      <c r="B53" s="45">
        <v>5</v>
      </c>
      <c r="C53" s="46" t="s">
        <v>37</v>
      </c>
      <c r="D53" s="45">
        <v>0</v>
      </c>
      <c r="E53" s="45"/>
      <c r="F53" s="40" t="s">
        <v>16</v>
      </c>
      <c r="G53" s="40" t="s">
        <v>10</v>
      </c>
      <c r="H53" s="65">
        <v>0</v>
      </c>
      <c r="I53" s="65">
        <v>0</v>
      </c>
      <c r="J53" s="65">
        <v>40</v>
      </c>
      <c r="K53" s="65">
        <v>40</v>
      </c>
      <c r="L53" s="65">
        <v>40</v>
      </c>
      <c r="M53" s="66">
        <v>40</v>
      </c>
    </row>
    <row r="54" spans="1:13" x14ac:dyDescent="0.25">
      <c r="A54" s="27"/>
    </row>
  </sheetData>
  <mergeCells count="9">
    <mergeCell ref="A5:E5"/>
    <mergeCell ref="F5:F6"/>
    <mergeCell ref="G5:G6"/>
    <mergeCell ref="H5:M5"/>
    <mergeCell ref="J1:M1"/>
    <mergeCell ref="J2:M2"/>
    <mergeCell ref="J3:M3"/>
    <mergeCell ref="A3:E3"/>
    <mergeCell ref="A4:M4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rowBreaks count="2" manualBreakCount="2">
    <brk id="12" max="12" man="1"/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2022-06-16T06:25:53Z</dcterms:modified>
</cp:coreProperties>
</file>