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Лист2" sheetId="1" r:id="rId1"/>
  </sheets>
  <definedNames>
    <definedName name="_xlnm.Print_Area" localSheetId="0">'Лист2'!$A$1:$D$101</definedName>
  </definedNames>
  <calcPr fullCalcOnLoad="1"/>
</workbook>
</file>

<file path=xl/sharedStrings.xml><?xml version="1.0" encoding="utf-8"?>
<sst xmlns="http://schemas.openxmlformats.org/spreadsheetml/2006/main" count="191" uniqueCount="188">
  <si>
    <t xml:space="preserve">Наименование 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</si>
  <si>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</si>
  <si>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</si>
  <si>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</si>
  <si>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</si>
  <si>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</si>
  <si>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</si>
  <si>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</si>
  <si>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</si>
  <si>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</si>
  <si>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</si>
  <si>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</si>
  <si>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</si>
  <si>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Прочие доходы от использования имущества и прав, находящихся в государственной и муниципальной собственности</t>
  </si>
  <si>
    <t>182 1 01 00000 00 0000 000</t>
  </si>
  <si>
    <t xml:space="preserve">182 1 01 02000 01 0000 110 </t>
  </si>
  <si>
    <t>182 1 05 00000 00 0000 000</t>
  </si>
  <si>
    <t>000 1 13 00000 00 0000 000</t>
  </si>
  <si>
    <t xml:space="preserve">Прочие поступления от использования имущества, находящегося в собственности муниципальных районов  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</si>
  <si>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</si>
  <si>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</si>
  <si>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</si>
  <si>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</si>
  <si>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</si>
  <si>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ДОХОДЫ ОТ ОКАЗАНИЯ ПЛАТНЫХ УСЛУГ И КОМПЕНСАЦИИ ЗАТРАТ ГОСУДАРСТВУ</t>
  </si>
  <si>
    <t>НАЛОГИ НА ТОВАРЫ (РАБОТЫ, УСЛУГИ), РЕАЛИЗУЕМЫЕ НА ТЕРРИТОРИИ РОССИЙСКОЙ ФЕДЕРАЦИИ</t>
  </si>
  <si>
    <t>000 1 12 00000 00 0000 000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</si>
  <si>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</si>
  <si>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</si>
  <si>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</si>
  <si>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</si>
  <si>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</si>
  <si>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</si>
  <si>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</si>
  <si>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182 1 05 04000 02 0000 110 </t>
  </si>
  <si>
    <t>000 1 13 01995 05 0000 130</t>
  </si>
  <si>
    <t>Прочие доходы от компенсации затрат бюджетов муниципальных районов</t>
  </si>
  <si>
    <t xml:space="preserve">182 1 05 04020 02 1000 110 </t>
  </si>
  <si>
    <t>182 1 08 03010 01 1000 110</t>
  </si>
  <si>
    <t>917 1 08 07084 01 1000 110</t>
  </si>
  <si>
    <t>Платежи от государственных и муниципальных унитарных предприятий</t>
  </si>
  <si>
    <t>000 1 11 07000 00 0000 000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</si>
  <si>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</si>
  <si>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</si>
  <si>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</si>
  <si>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</si>
  <si>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</si>
  <si>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</si>
  <si>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</si>
  <si>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182 1 05 02000 02 0000 110 </t>
  </si>
  <si>
    <t xml:space="preserve">182 1 05 02010 02 1000 110 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</si>
  <si>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</si>
  <si>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</si>
  <si>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</si>
  <si>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</si>
  <si>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</si>
  <si>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</si>
  <si>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Код бюджетной классификации Российской Федерации</t>
  </si>
  <si>
    <t>Прочие доходы от оказания платных услуг получателями средств бюджетов  муниципальных районов</t>
  </si>
  <si>
    <t>048 1 12 01041 01 6000 120</t>
  </si>
  <si>
    <t>048 1 12 01042 01 6000 120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</si>
  <si>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</si>
  <si>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</si>
  <si>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182 1 01 02030 01 1000 110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</si>
  <si>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</si>
  <si>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Плата за выбросы загрязняющих веществ в атмосферный воздух стационарными объектами(федеральные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</si>
  <si>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</si>
  <si>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</si>
  <si>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</si>
  <si>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</si>
  <si>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
000 1 16 01000 01 0000 140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</si>
  <si>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</si>
  <si>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188 1 16 01060 01 0000 140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</si>
  <si>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</si>
  <si>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</si>
  <si>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</si>
  <si>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
</t>
  </si>
  <si>
    <t>917 1 11 05013 05 0000 120</t>
  </si>
  <si>
    <t>917 1 11 05025 05 0000 120</t>
  </si>
  <si>
    <t>917 1 11 07015 05 0000 120</t>
  </si>
  <si>
    <t>917 1 11 09045 050000 120</t>
  </si>
  <si>
    <t>048 1 12 01010 01 6000 120</t>
  </si>
  <si>
    <t>957 1 13 01995 05 0012 130</t>
  </si>
  <si>
    <t>000 1 13 02995 05 0000 130</t>
  </si>
  <si>
    <t>971 1 13 02995 05 0000 130</t>
  </si>
  <si>
    <t>971 1 13 02995 05 0002 130</t>
  </si>
  <si>
    <t>971 1 13 02995 05 0003 130</t>
  </si>
  <si>
    <t>971 1 13 02995 05 0005 130</t>
  </si>
  <si>
    <t>971 1 13 02995 05 0007 130</t>
  </si>
  <si>
    <t>971 1 13 02995 05 0009 130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</si>
  <si>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</si>
  <si>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917 1 11 05075 05 0000 120
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</si>
  <si>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</si>
  <si>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</si>
  <si>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</si>
  <si>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</si>
  <si>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</si>
  <si>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</si>
  <si>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</si>
  <si>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</si>
  <si>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</si>
  <si>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</si>
  <si>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</si>
  <si>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</si>
  <si>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</si>
  <si>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</si>
  <si>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</si>
  <si>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</si>
  <si>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</si>
  <si>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</si>
  <si>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</si>
  <si>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</si>
  <si>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области противодействия коррупции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</si>
  <si>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</si>
  <si>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</si>
  <si>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</si>
  <si>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</si>
  <si>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</si>
  <si>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</si>
  <si>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на осуществление внешнего финансового контроля поселений, входящих в состав МО "Катангский район</t>
  </si>
  <si>
    <t>Межбюджетные трансферты, переданные  бюджетам муниципальных образований  на осуществление части полномочий по решению вопросов  местного значения в соответствии  с заключенными соглашениями на исполнение бюджета и сметы</t>
  </si>
  <si>
    <t>ИТОГО ДОХОДОВ</t>
  </si>
  <si>
    <t>Субсидии на реализацию мероприятий перечня проектов народных инициатив</t>
  </si>
  <si>
    <t>917 2 02 29999 05 0129 150</t>
  </si>
  <si>
    <t xml:space="preserve"> 000 2 02 20000 05 0000 150</t>
  </si>
  <si>
    <t xml:space="preserve"> 000 2 02 29999 05 0000 150</t>
  </si>
  <si>
    <t>917 2 02 29999 05 0023 150</t>
  </si>
  <si>
    <t>917 2 02 29999 05 0024 150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</si>
  <si>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</si>
  <si>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971 2 02 29999 05 0075 150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</si>
  <si>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</si>
  <si>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971 2 02 29999 05 0025 150</t>
  </si>
  <si>
    <t>Осуществление полномочий по внутреннему муниципальному финансовому контролю и по контролю в сфере закупок товаров, работ, услуг для обеспечения муниципальных нужд</t>
  </si>
  <si>
    <t>Прогнозируемые доходы бюджета района  на  плановый период  2021 и 2022 год</t>
  </si>
  <si>
    <t>Сумма</t>
  </si>
  <si>
    <t>рублей</t>
  </si>
  <si>
    <t>Приложение 2</t>
  </si>
  <si>
    <t>048 1 12 01070 01 6000 120</t>
  </si>
  <si>
    <t>000 2 02 30000 00 0000 150</t>
  </si>
  <si>
    <t>0002 02 30022 05 0000 150</t>
  </si>
  <si>
    <t>917 2 02 30022 05 0000 150</t>
  </si>
  <si>
    <t>000 2 02 30024 05 0000 150</t>
  </si>
  <si>
    <t>917 2 02 30024 05 0030 150</t>
  </si>
  <si>
    <t>917 2 02 30024 05 0031 150</t>
  </si>
  <si>
    <t>917 2 02 30024 05 0033 150</t>
  </si>
  <si>
    <t>917 2 02 30024 05 0034 150</t>
  </si>
  <si>
    <t>971 2 02 30024 05 0035 150</t>
  </si>
  <si>
    <t>917 2 02 30024 05 0036 150</t>
  </si>
  <si>
    <t>917 2 02 30024 05 0039 150</t>
  </si>
  <si>
    <t>917 2 02 30024 05 0040 150</t>
  </si>
  <si>
    <t>917 2 02 30024 05 0070 150</t>
  </si>
  <si>
    <t>000 2 02 35120 05 0000 150</t>
  </si>
  <si>
    <t>917 2 02 35120 05 0000 150</t>
  </si>
  <si>
    <t>000 2 02 39999 05 0000 150</t>
  </si>
  <si>
    <t>971 2 02 39999 05 0037 150</t>
  </si>
  <si>
    <t>971 2 02 39999 05 0038 150</t>
  </si>
  <si>
    <t>000 0 00 00000 00 0000 000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</si>
  <si>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</t>
    </r>
    <r>
      <rPr>
        <sz val="10"/>
        <rFont val="Times New Roman"/>
        <family val="1"/>
      </rPr>
      <t>МОО</t>
    </r>
    <r>
      <rPr>
        <b/>
        <sz val="10"/>
        <rFont val="Times New Roman"/>
        <family val="1"/>
      </rPr>
      <t>)</t>
    </r>
  </si>
  <si>
    <t>Прочие доходы от компенсации затрат бюджетов муниципальных районов (МКОУ СОШ с. Ербогачен)</t>
  </si>
  <si>
    <t>Прочие доходы от компенсации затрат бюджетов муниципальных районов (МКДОУ ДС "Радуга" с. Ербогачен)</t>
  </si>
  <si>
    <t>Прочие доходы от компенсации затрат бюджетов муниципальных районов (МКДОУ ДС с. Непа)</t>
  </si>
  <si>
    <t xml:space="preserve">Прочие доходы от компенсации затрат бюджетов муниципальных районов (МКДОУ ДС с. Преображенка)                 </t>
  </si>
  <si>
    <t xml:space="preserve">Прочие доходы от компенсации затрат бюджетов муниципальных районов (МКДОУ ДС с. Подволошино)              </t>
  </si>
  <si>
    <t xml:space="preserve">Прочие доходы от оказания платных услуг (работ) получателями средств бюджетов муниципальных районов (МКУ «КДО»)    </t>
  </si>
  <si>
    <t xml:space="preserve">188 1 16 01064 01 0000 140
</t>
  </si>
  <si>
    <t xml:space="preserve">182 1 16 01154 01 0000 140
</t>
  </si>
  <si>
    <t>Предоставление субсидий бюджетам муниципальных образований Иркутской области на комплектование книжных фондов муниципальных общедоступных библиотек</t>
  </si>
  <si>
    <t>957 2 02 29999 05 0081 150</t>
  </si>
  <si>
    <t>957 2 02 29999 05 0082 150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</si>
  <si>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спортом( ремонт спортзала)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</si>
  <si>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</si>
  <si>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</si>
  <si>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</si>
  <si>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957 2 02 25467 05 0083 150</t>
  </si>
  <si>
    <t>000 2 02 25467 05 0000 150</t>
  </si>
  <si>
    <t>971 2 02 25097 05 0080 150</t>
  </si>
  <si>
    <t>000 2 02 25097 05 0000 150</t>
  </si>
  <si>
    <t>Субсидии местным бюджетам на развитие домов культуры</t>
  </si>
  <si>
    <t>000 2 02 40014 00 0000 150</t>
  </si>
  <si>
    <t>910 2 02 40014 05 0041 150</t>
  </si>
  <si>
    <t>910 2 02 40014 05 0043 150</t>
  </si>
  <si>
    <t>910 2 02 40014 05 0060 150</t>
  </si>
  <si>
    <t>917 2 02 40014 05 0073 150</t>
  </si>
  <si>
    <t xml:space="preserve"> к 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2020 год и на плановый период 2021 и 2022 годов»</t>
  </si>
  <si>
    <t>к решению Думы муниципального образования "Катангский район" "О бюджете муниципального образования «Катангский район» на 2019 год и на плановый период 2020 и 2021 годов»                                                                       от 19 декабря 2018 года № 4/7</t>
  </si>
  <si>
    <t>182 1 01 02040 01 1000 110</t>
  </si>
  <si>
    <t>от __марта 2020  №__/__</t>
  </si>
  <si>
    <t>Межбюджетные трансферты, переданные  бюджетам муниципальных образований  на выполнение  Программы "Молодежная политика, работа с детьми и молодежью Преображенского муниципального образования на 2019-2022гг."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</si>
</sst>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##\ ###\ ###\ ###\ ##0.00"/>
    <numFmt numFmtId="180" formatCode="#,##0.00_р_."/>
    <numFmt numFmtId="181" formatCode="#,##0.0_р_."/>
    <numFmt numFmtId="182" formatCode="#,##0.00\ _₽"/>
    <numFmt numFmtId="183" formatCode="#,##0.00\ &quot;₽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7" fillId="0" borderId="12" xfId="33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47" fillId="0" borderId="12" xfId="34" applyNumberFormat="1" applyFont="1" applyBorder="1" applyAlignment="1" applyProtection="1">
      <alignment horizontal="center" vertical="top" wrapText="1"/>
      <protection locked="0"/>
    </xf>
    <xf numFmtId="4" fontId="2" fillId="0" borderId="12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1" fontId="2" fillId="0" borderId="12" xfId="55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8" fillId="0" borderId="13" xfId="0" applyFont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179" fontId="1" fillId="0" borderId="12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 applyProtection="1">
      <alignment horizontal="left" vertical="justify" wrapText="1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172" fontId="1" fillId="0" borderId="12" xfId="0" applyNumberFormat="1" applyFont="1" applyBorder="1" applyAlignment="1" applyProtection="1">
      <alignment horizontal="left" vertical="justify" wrapText="1"/>
      <protection/>
    </xf>
    <xf numFmtId="182" fontId="1" fillId="0" borderId="12" xfId="0" applyNumberFormat="1" applyFont="1" applyFill="1" applyBorder="1" applyAlignment="1">
      <alignment horizontal="right" vertical="top" wrapText="1"/>
    </xf>
    <xf numFmtId="182" fontId="1" fillId="0" borderId="13" xfId="0" applyNumberFormat="1" applyFont="1" applyFill="1" applyBorder="1" applyAlignment="1">
      <alignment horizontal="right" vertical="top" wrapText="1"/>
    </xf>
    <xf numFmtId="182" fontId="1" fillId="33" borderId="12" xfId="0" applyNumberFormat="1" applyFont="1" applyFill="1" applyBorder="1" applyAlignment="1">
      <alignment horizontal="right" vertical="top" wrapText="1"/>
    </xf>
    <xf numFmtId="182" fontId="1" fillId="33" borderId="14" xfId="56" applyNumberFormat="1" applyFont="1" applyFill="1" applyBorder="1" applyAlignment="1">
      <alignment horizontal="right" vertical="top" wrapText="1"/>
      <protection/>
    </xf>
    <xf numFmtId="182" fontId="1" fillId="33" borderId="12" xfId="56" applyNumberFormat="1" applyFont="1" applyFill="1" applyBorder="1" applyAlignment="1">
      <alignment horizontal="right" vertical="top" wrapText="1"/>
      <protection/>
    </xf>
    <xf numFmtId="182" fontId="1" fillId="33" borderId="12" xfId="55" applyNumberFormat="1" applyFont="1" applyFill="1" applyBorder="1" applyAlignment="1">
      <alignment horizontal="right" vertical="top" wrapText="1"/>
      <protection/>
    </xf>
    <xf numFmtId="182" fontId="1" fillId="33" borderId="14" xfId="55" applyNumberFormat="1" applyFont="1" applyFill="1" applyBorder="1" applyAlignment="1">
      <alignment horizontal="right" vertical="top" wrapText="1"/>
      <protection/>
    </xf>
    <xf numFmtId="4" fontId="1" fillId="0" borderId="1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3" fontId="4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0" fontId="48" fillId="0" borderId="12" xfId="0" applyFont="1" applyBorder="1" applyAlignment="1">
      <alignment vertical="top" wrapText="1"/>
    </xf>
    <xf numFmtId="4" fontId="1" fillId="33" borderId="12" xfId="55" applyNumberFormat="1" applyFont="1" applyFill="1" applyBorder="1" applyAlignment="1">
      <alignment horizontal="right" vertical="top" wrapText="1"/>
      <protection/>
    </xf>
    <xf numFmtId="49" fontId="1" fillId="0" borderId="15" xfId="0" applyNumberFormat="1" applyFont="1" applyBorder="1" applyAlignment="1" applyProtection="1">
      <alignment horizontal="center" vertical="top"/>
      <protection/>
    </xf>
    <xf numFmtId="49" fontId="1" fillId="0" borderId="12" xfId="0" applyNumberFormat="1" applyFont="1" applyBorder="1" applyAlignment="1" applyProtection="1">
      <alignment horizontal="center" vertical="top"/>
      <protection/>
    </xf>
    <xf numFmtId="4" fontId="1" fillId="0" borderId="12" xfId="0" applyNumberFormat="1" applyFont="1" applyBorder="1" applyAlignment="1" applyProtection="1">
      <alignment horizontal="right" vertical="top" wrapText="1"/>
      <protection/>
    </xf>
    <xf numFmtId="4" fontId="1" fillId="0" borderId="14" xfId="55" applyNumberFormat="1" applyFont="1" applyFill="1" applyBorder="1" applyAlignment="1">
      <alignment horizontal="right" vertical="top" wrapText="1"/>
      <protection/>
    </xf>
    <xf numFmtId="49" fontId="1" fillId="0" borderId="15" xfId="0" applyNumberFormat="1" applyFont="1" applyBorder="1" applyAlignment="1" applyProtection="1">
      <alignment horizontal="left" vertical="justify" wrapText="1"/>
      <protection/>
    </xf>
    <xf numFmtId="49" fontId="1" fillId="0" borderId="16" xfId="0" applyNumberFormat="1" applyFont="1" applyBorder="1" applyAlignment="1" applyProtection="1">
      <alignment horizontal="left" vertical="top" wrapText="1"/>
      <protection/>
    </xf>
    <xf numFmtId="49" fontId="1" fillId="0" borderId="14" xfId="0" applyNumberFormat="1" applyFont="1" applyBorder="1" applyAlignment="1" applyProtection="1">
      <alignment horizontal="center" vertical="top"/>
      <protection/>
    </xf>
    <xf numFmtId="4" fontId="1" fillId="33" borderId="13" xfId="55" applyNumberFormat="1" applyFont="1" applyFill="1" applyBorder="1" applyAlignment="1">
      <alignment horizontal="right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"/>
  <sheetViews>
    <sheetView tabSelected="1" view="pageBreakPreview" zoomScaleSheetLayoutView="100" zoomScalePageLayoutView="0" workbookViewId="0" topLeftCell="A94">
      <selection activeCell="C103" sqref="C103:D103"/>
    </sheetView>
  </sheetViews>
  <sheetFormatPr defaultColWidth="9.00390625" defaultRowHeight="12.75"/>
  <cols>
    <col min="1" max="1" width="49.125" style="10" customWidth="1"/>
    <col min="2" max="2" width="24.00390625" style="14" bestFit="1" customWidth="1"/>
    <col min="3" max="3" width="14.75390625" style="10" customWidth="1"/>
    <col min="4" max="4" width="14.625" style="10" customWidth="1"/>
    <col min="5" max="5" width="13.375" style="10" customWidth="1"/>
    <col min="6" max="16384" width="9.125" style="10" customWidth="1"/>
  </cols>
  <sheetData>
    <row r="1" spans="1:4" ht="12.75">
      <c r="A1" s="9"/>
      <c r="B1" s="70" t="s">
        <v>136</v>
      </c>
      <c r="C1" s="70"/>
      <c r="D1" s="70"/>
    </row>
    <row r="2" spans="1:4" ht="69" customHeight="1">
      <c r="A2" s="9"/>
      <c r="B2" s="70" t="s">
        <v>183</v>
      </c>
      <c r="C2" s="70"/>
      <c r="D2" s="70"/>
    </row>
    <row r="3" spans="1:4" ht="12.75" customHeight="1">
      <c r="A3" s="9"/>
      <c r="B3" s="70" t="s">
        <v>186</v>
      </c>
      <c r="C3" s="70"/>
      <c r="D3" s="70"/>
    </row>
    <row r="4" spans="1:4" ht="12.75" customHeight="1">
      <c r="A4" s="9"/>
      <c r="B4" s="76"/>
      <c r="C4" s="76"/>
      <c r="D4" s="76"/>
    </row>
    <row r="5" spans="1:4" ht="12.75" customHeight="1">
      <c r="A5" s="9"/>
      <c r="B5" s="70" t="s">
        <v>136</v>
      </c>
      <c r="C5" s="70"/>
      <c r="D5" s="70"/>
    </row>
    <row r="6" spans="1:4" ht="56.25" customHeight="1">
      <c r="A6" s="11"/>
      <c r="B6" s="70" t="s">
        <v>184</v>
      </c>
      <c r="C6" s="70"/>
      <c r="D6" s="70"/>
    </row>
    <row r="7" spans="1:4" s="1" customFormat="1" ht="12.75">
      <c r="A7" s="71" t="s">
        <v>133</v>
      </c>
      <c r="B7" s="71"/>
      <c r="C7" s="71"/>
      <c r="D7" s="71"/>
    </row>
    <row r="8" spans="1:4" s="1" customFormat="1" ht="12.75">
      <c r="A8" s="8"/>
      <c r="B8" s="8"/>
      <c r="C8" s="72" t="s">
        <v>135</v>
      </c>
      <c r="D8" s="72"/>
    </row>
    <row r="9" spans="1:4" s="1" customFormat="1" ht="12.75">
      <c r="A9" s="73" t="s">
        <v>0</v>
      </c>
      <c r="B9" s="73" t="s">
        <v>57</v>
      </c>
      <c r="C9" s="74" t="s">
        <v>134</v>
      </c>
      <c r="D9" s="75"/>
    </row>
    <row r="10" spans="1:4" s="1" customFormat="1" ht="38.25" customHeight="1">
      <c r="A10" s="73"/>
      <c r="B10" s="73"/>
      <c r="C10" s="20">
        <v>2021</v>
      </c>
      <c r="D10" s="20">
        <v>2022</v>
      </c>
    </row>
    <row r="11" spans="1:4" ht="13.5" customHeight="1">
      <c r="A11" s="3" t="s">
        <v>1</v>
      </c>
      <c r="B11" s="21" t="s">
        <v>156</v>
      </c>
      <c r="C11" s="18">
        <f>C12+C17+C22+C30+C33+C42+C47+C57</f>
        <v>305128900</v>
      </c>
      <c r="D11" s="18">
        <f>D12+D17+D22+D30+D33+D42+D47+D57</f>
        <v>317048900</v>
      </c>
    </row>
    <row r="12" spans="1:4" s="50" customFormat="1" ht="15" customHeight="1">
      <c r="A12" s="55" t="s">
        <v>2</v>
      </c>
      <c r="B12" s="56" t="s">
        <v>14</v>
      </c>
      <c r="C12" s="57">
        <f>C13</f>
        <v>270314000</v>
      </c>
      <c r="D12" s="57">
        <f>D13</f>
        <v>281127500</v>
      </c>
    </row>
    <row r="13" spans="1:4" ht="12.75">
      <c r="A13" s="4" t="s">
        <v>3</v>
      </c>
      <c r="B13" s="2" t="s">
        <v>15</v>
      </c>
      <c r="C13" s="19">
        <f>C14+C15+C16</f>
        <v>270314000</v>
      </c>
      <c r="D13" s="19">
        <f>D14+D15+D16</f>
        <v>281127500</v>
      </c>
    </row>
    <row r="14" spans="1:4" ht="63.75">
      <c r="A14" s="4" t="s">
        <v>32</v>
      </c>
      <c r="B14" s="2" t="s">
        <v>62</v>
      </c>
      <c r="C14" s="19">
        <v>270275000</v>
      </c>
      <c r="D14" s="19">
        <v>281086000</v>
      </c>
    </row>
    <row r="15" spans="1:4" ht="76.5">
      <c r="A15" s="4" t="s">
        <v>61</v>
      </c>
      <c r="B15" s="2" t="s">
        <v>63</v>
      </c>
      <c r="C15" s="19">
        <v>31500</v>
      </c>
      <c r="D15" s="19">
        <v>33200</v>
      </c>
    </row>
    <row r="16" spans="1:4" ht="103.5" customHeight="1">
      <c r="A16" s="4" t="s">
        <v>64</v>
      </c>
      <c r="B16" s="2" t="s">
        <v>185</v>
      </c>
      <c r="C16" s="19">
        <v>7500</v>
      </c>
      <c r="D16" s="19">
        <v>8300</v>
      </c>
    </row>
    <row r="17" spans="1:8" ht="38.25">
      <c r="A17" s="5" t="s">
        <v>25</v>
      </c>
      <c r="B17" s="15" t="s">
        <v>43</v>
      </c>
      <c r="C17" s="46">
        <v>21771200</v>
      </c>
      <c r="D17" s="46">
        <v>21819600</v>
      </c>
      <c r="E17" s="47"/>
      <c r="F17" s="48"/>
      <c r="G17" s="48"/>
      <c r="H17" s="48"/>
    </row>
    <row r="18" spans="1:8" ht="63.75">
      <c r="A18" s="4" t="s">
        <v>27</v>
      </c>
      <c r="B18" s="2" t="s">
        <v>44</v>
      </c>
      <c r="C18" s="46">
        <f>C17*0.28</f>
        <v>6095936.000000001</v>
      </c>
      <c r="D18" s="46">
        <f>D17*0.28</f>
        <v>6109488.000000001</v>
      </c>
      <c r="E18" s="49"/>
      <c r="F18" s="48"/>
      <c r="G18" s="48"/>
      <c r="H18" s="48"/>
    </row>
    <row r="19" spans="1:8" ht="81" customHeight="1">
      <c r="A19" s="4" t="s">
        <v>30</v>
      </c>
      <c r="B19" s="2" t="s">
        <v>45</v>
      </c>
      <c r="C19" s="46">
        <f>C17*0.01</f>
        <v>217712</v>
      </c>
      <c r="D19" s="46">
        <f>D17*0.01</f>
        <v>218196</v>
      </c>
      <c r="E19" s="49"/>
      <c r="F19" s="48"/>
      <c r="G19" s="48"/>
      <c r="H19" s="48"/>
    </row>
    <row r="20" spans="1:8" ht="63.75">
      <c r="A20" s="4" t="s">
        <v>28</v>
      </c>
      <c r="B20" s="2" t="s">
        <v>46</v>
      </c>
      <c r="C20" s="46">
        <f>C17*0.6</f>
        <v>13062720</v>
      </c>
      <c r="D20" s="46">
        <f>D17*0.6</f>
        <v>13091760</v>
      </c>
      <c r="E20" s="49"/>
      <c r="F20" s="48"/>
      <c r="G20" s="48"/>
      <c r="H20" s="48"/>
    </row>
    <row r="21" spans="1:8" ht="63.75">
      <c r="A21" s="4" t="s">
        <v>29</v>
      </c>
      <c r="B21" s="2" t="s">
        <v>47</v>
      </c>
      <c r="C21" s="46">
        <f>C17*0.11</f>
        <v>2394832</v>
      </c>
      <c r="D21" s="46">
        <f>D17*0.11</f>
        <v>2400156</v>
      </c>
      <c r="E21" s="49"/>
      <c r="F21" s="48"/>
      <c r="G21" s="48"/>
      <c r="H21" s="48"/>
    </row>
    <row r="22" spans="1:4" ht="12.75">
      <c r="A22" s="4" t="s">
        <v>4</v>
      </c>
      <c r="B22" s="2" t="s">
        <v>16</v>
      </c>
      <c r="C22" s="19">
        <f>C23+C26+C28</f>
        <v>2270000</v>
      </c>
      <c r="D22" s="19">
        <f>D23+D26+D28</f>
        <v>1916500</v>
      </c>
    </row>
    <row r="23" spans="1:4" ht="25.5">
      <c r="A23" s="4" t="s">
        <v>51</v>
      </c>
      <c r="B23" s="2" t="s">
        <v>52</v>
      </c>
      <c r="C23" s="19">
        <f>SUM(C24:C25)</f>
        <v>1835000</v>
      </c>
      <c r="D23" s="19">
        <f>SUM(D24:D25)</f>
        <v>1905000</v>
      </c>
    </row>
    <row r="24" spans="1:4" ht="25.5">
      <c r="A24" s="4" t="s">
        <v>53</v>
      </c>
      <c r="B24" s="2" t="s">
        <v>54</v>
      </c>
      <c r="C24" s="19">
        <v>1305000</v>
      </c>
      <c r="D24" s="19">
        <v>1350000</v>
      </c>
    </row>
    <row r="25" spans="1:4" ht="38.25">
      <c r="A25" s="4" t="s">
        <v>55</v>
      </c>
      <c r="B25" s="2" t="s">
        <v>56</v>
      </c>
      <c r="C25" s="19">
        <v>530000</v>
      </c>
      <c r="D25" s="19">
        <v>555000</v>
      </c>
    </row>
    <row r="26" spans="1:4" ht="25.5">
      <c r="A26" s="4" t="s">
        <v>5</v>
      </c>
      <c r="B26" s="2" t="s">
        <v>49</v>
      </c>
      <c r="C26" s="19">
        <f>C27</f>
        <v>320000</v>
      </c>
      <c r="D26" s="19">
        <f>D27</f>
        <v>0</v>
      </c>
    </row>
    <row r="27" spans="1:4" ht="25.5">
      <c r="A27" s="4" t="s">
        <v>5</v>
      </c>
      <c r="B27" s="2" t="s">
        <v>50</v>
      </c>
      <c r="C27" s="19">
        <v>320000</v>
      </c>
      <c r="D27" s="19">
        <v>0</v>
      </c>
    </row>
    <row r="28" spans="1:4" ht="38.25">
      <c r="A28" s="12" t="s">
        <v>33</v>
      </c>
      <c r="B28" s="2" t="s">
        <v>34</v>
      </c>
      <c r="C28" s="19">
        <f>C29</f>
        <v>115000</v>
      </c>
      <c r="D28" s="19">
        <f>D29</f>
        <v>11500</v>
      </c>
    </row>
    <row r="29" spans="1:4" ht="38.25">
      <c r="A29" s="12" t="s">
        <v>33</v>
      </c>
      <c r="B29" s="2" t="s">
        <v>37</v>
      </c>
      <c r="C29" s="19">
        <v>115000</v>
      </c>
      <c r="D29" s="19">
        <v>11500</v>
      </c>
    </row>
    <row r="30" spans="1:4" s="13" customFormat="1" ht="12.75">
      <c r="A30" s="6" t="s">
        <v>6</v>
      </c>
      <c r="B30" s="16" t="s">
        <v>7</v>
      </c>
      <c r="C30" s="19">
        <f>C31+C32</f>
        <v>190000</v>
      </c>
      <c r="D30" s="19">
        <f>D31+D32</f>
        <v>1370000</v>
      </c>
    </row>
    <row r="31" spans="1:4" ht="25.5">
      <c r="A31" s="4" t="s">
        <v>8</v>
      </c>
      <c r="B31" s="2" t="s">
        <v>38</v>
      </c>
      <c r="C31" s="19">
        <v>190000</v>
      </c>
      <c r="D31" s="19">
        <v>200000</v>
      </c>
    </row>
    <row r="32" spans="1:4" ht="25.5">
      <c r="A32" s="4" t="s">
        <v>31</v>
      </c>
      <c r="B32" s="2" t="s">
        <v>39</v>
      </c>
      <c r="C32" s="19">
        <v>0</v>
      </c>
      <c r="D32" s="19">
        <v>1170000</v>
      </c>
    </row>
    <row r="33" spans="1:4" ht="38.25">
      <c r="A33" s="4" t="s">
        <v>9</v>
      </c>
      <c r="B33" s="2" t="s">
        <v>20</v>
      </c>
      <c r="C33" s="19">
        <f>C34+C38+C40</f>
        <v>955500</v>
      </c>
      <c r="D33" s="19">
        <f>D34+D38+D40</f>
        <v>964000</v>
      </c>
    </row>
    <row r="34" spans="1:4" ht="25.5">
      <c r="A34" s="4" t="s">
        <v>10</v>
      </c>
      <c r="B34" s="2" t="s">
        <v>21</v>
      </c>
      <c r="C34" s="19">
        <f>C36+C35+C37</f>
        <v>313500</v>
      </c>
      <c r="D34" s="19">
        <f>D36+D35+D37</f>
        <v>318000</v>
      </c>
    </row>
    <row r="35" spans="1:4" ht="76.5">
      <c r="A35" s="7" t="s">
        <v>48</v>
      </c>
      <c r="B35" s="17" t="s">
        <v>77</v>
      </c>
      <c r="C35" s="19">
        <v>49000</v>
      </c>
      <c r="D35" s="19">
        <v>50000</v>
      </c>
    </row>
    <row r="36" spans="1:4" ht="38.25">
      <c r="A36" s="4" t="s">
        <v>22</v>
      </c>
      <c r="B36" s="2" t="s">
        <v>78</v>
      </c>
      <c r="C36" s="19">
        <v>161500</v>
      </c>
      <c r="D36" s="19">
        <v>163000</v>
      </c>
    </row>
    <row r="37" spans="1:4" ht="51">
      <c r="A37" s="4" t="s">
        <v>90</v>
      </c>
      <c r="B37" s="2" t="s">
        <v>91</v>
      </c>
      <c r="C37" s="19">
        <v>103000</v>
      </c>
      <c r="D37" s="19">
        <v>105000</v>
      </c>
    </row>
    <row r="38" spans="1:4" ht="25.5">
      <c r="A38" s="4" t="s">
        <v>40</v>
      </c>
      <c r="B38" s="2" t="s">
        <v>41</v>
      </c>
      <c r="C38" s="19">
        <f>SUM(C39)</f>
        <v>50000</v>
      </c>
      <c r="D38" s="19">
        <f>SUM(D39)</f>
        <v>50000</v>
      </c>
    </row>
    <row r="39" spans="1:4" ht="51">
      <c r="A39" s="5" t="s">
        <v>42</v>
      </c>
      <c r="B39" s="2" t="s">
        <v>79</v>
      </c>
      <c r="C39" s="19">
        <v>50000</v>
      </c>
      <c r="D39" s="19">
        <v>50000</v>
      </c>
    </row>
    <row r="40" spans="1:4" ht="38.25">
      <c r="A40" s="4" t="s">
        <v>13</v>
      </c>
      <c r="B40" s="2" t="s">
        <v>23</v>
      </c>
      <c r="C40" s="19">
        <f>C41</f>
        <v>592000</v>
      </c>
      <c r="D40" s="19">
        <f>D41</f>
        <v>596000</v>
      </c>
    </row>
    <row r="41" spans="1:4" ht="25.5">
      <c r="A41" s="4" t="s">
        <v>18</v>
      </c>
      <c r="B41" s="2" t="s">
        <v>80</v>
      </c>
      <c r="C41" s="19">
        <v>592000</v>
      </c>
      <c r="D41" s="19">
        <v>596000</v>
      </c>
    </row>
    <row r="42" spans="1:4" ht="25.5">
      <c r="A42" s="4" t="s">
        <v>11</v>
      </c>
      <c r="B42" s="2" t="s">
        <v>26</v>
      </c>
      <c r="C42" s="19">
        <f>SUM(C43:C46)</f>
        <v>7704200</v>
      </c>
      <c r="D42" s="19">
        <f>SUM(D43:D46)</f>
        <v>7924300</v>
      </c>
    </row>
    <row r="43" spans="1:4" ht="63.75">
      <c r="A43" s="4" t="s">
        <v>65</v>
      </c>
      <c r="B43" s="2" t="s">
        <v>81</v>
      </c>
      <c r="C43" s="19">
        <v>2617400</v>
      </c>
      <c r="D43" s="19">
        <v>2695930</v>
      </c>
    </row>
    <row r="44" spans="1:4" ht="51">
      <c r="A44" s="4" t="s">
        <v>66</v>
      </c>
      <c r="B44" s="2" t="s">
        <v>59</v>
      </c>
      <c r="C44" s="19">
        <v>3614330</v>
      </c>
      <c r="D44" s="19">
        <v>3711720</v>
      </c>
    </row>
    <row r="45" spans="1:4" ht="51">
      <c r="A45" s="4" t="s">
        <v>67</v>
      </c>
      <c r="B45" s="2" t="s">
        <v>60</v>
      </c>
      <c r="C45" s="19">
        <v>367200</v>
      </c>
      <c r="D45" s="19">
        <v>378220</v>
      </c>
    </row>
    <row r="46" spans="1:4" ht="76.5">
      <c r="A46" s="4" t="s">
        <v>68</v>
      </c>
      <c r="B46" s="2" t="s">
        <v>137</v>
      </c>
      <c r="C46" s="19">
        <v>1105270</v>
      </c>
      <c r="D46" s="19">
        <v>1138430</v>
      </c>
    </row>
    <row r="47" spans="1:4" ht="25.5">
      <c r="A47" s="4" t="s">
        <v>24</v>
      </c>
      <c r="B47" s="2" t="s">
        <v>17</v>
      </c>
      <c r="C47" s="19">
        <f>C48+C50</f>
        <v>1900000</v>
      </c>
      <c r="D47" s="19">
        <f>D48+D50</f>
        <v>1900000</v>
      </c>
    </row>
    <row r="48" spans="1:4" ht="25.5">
      <c r="A48" s="4" t="s">
        <v>58</v>
      </c>
      <c r="B48" s="2" t="s">
        <v>35</v>
      </c>
      <c r="C48" s="19">
        <f>SUM(C49:C49)</f>
        <v>140000</v>
      </c>
      <c r="D48" s="19">
        <f>SUM(D49:D49)</f>
        <v>140000</v>
      </c>
    </row>
    <row r="49" spans="1:4" ht="38.25">
      <c r="A49" s="58" t="s">
        <v>163</v>
      </c>
      <c r="B49" s="2" t="s">
        <v>82</v>
      </c>
      <c r="C49" s="19">
        <v>140000</v>
      </c>
      <c r="D49" s="19">
        <v>140000</v>
      </c>
    </row>
    <row r="50" spans="1:4" ht="25.5">
      <c r="A50" s="4" t="s">
        <v>36</v>
      </c>
      <c r="B50" s="2" t="s">
        <v>83</v>
      </c>
      <c r="C50" s="19">
        <f>SUM(C51:C56)</f>
        <v>1760000</v>
      </c>
      <c r="D50" s="19">
        <f>SUM(D51:D56)</f>
        <v>1760000</v>
      </c>
    </row>
    <row r="51" spans="1:4" ht="25.5">
      <c r="A51" s="4" t="s">
        <v>157</v>
      </c>
      <c r="B51" s="2" t="s">
        <v>84</v>
      </c>
      <c r="C51" s="19">
        <v>154000</v>
      </c>
      <c r="D51" s="19">
        <v>154000</v>
      </c>
    </row>
    <row r="52" spans="1:4" ht="25.5">
      <c r="A52" s="58" t="s">
        <v>158</v>
      </c>
      <c r="B52" s="2" t="s">
        <v>85</v>
      </c>
      <c r="C52" s="19">
        <v>140000</v>
      </c>
      <c r="D52" s="19">
        <v>140000</v>
      </c>
    </row>
    <row r="53" spans="1:4" ht="38.25">
      <c r="A53" s="58" t="s">
        <v>159</v>
      </c>
      <c r="B53" s="2" t="s">
        <v>86</v>
      </c>
      <c r="C53" s="19">
        <v>1197000</v>
      </c>
      <c r="D53" s="19">
        <v>1197000</v>
      </c>
    </row>
    <row r="54" spans="1:4" ht="25.5">
      <c r="A54" s="58" t="s">
        <v>160</v>
      </c>
      <c r="B54" s="2" t="s">
        <v>87</v>
      </c>
      <c r="C54" s="19">
        <v>79000</v>
      </c>
      <c r="D54" s="19">
        <v>79000</v>
      </c>
    </row>
    <row r="55" spans="1:4" ht="25.5">
      <c r="A55" s="58" t="s">
        <v>161</v>
      </c>
      <c r="B55" s="2" t="s">
        <v>88</v>
      </c>
      <c r="C55" s="19">
        <v>66000</v>
      </c>
      <c r="D55" s="19">
        <v>66000</v>
      </c>
    </row>
    <row r="56" spans="1:4" ht="25.5">
      <c r="A56" s="58" t="s">
        <v>162</v>
      </c>
      <c r="B56" s="2" t="s">
        <v>89</v>
      </c>
      <c r="C56" s="19">
        <v>124000</v>
      </c>
      <c r="D56" s="19">
        <v>124000</v>
      </c>
    </row>
    <row r="57" spans="1:4" ht="12.75">
      <c r="A57" s="4" t="s">
        <v>19</v>
      </c>
      <c r="B57" s="2" t="s">
        <v>12</v>
      </c>
      <c r="C57" s="19">
        <f>C58</f>
        <v>24000</v>
      </c>
      <c r="D57" s="19">
        <f>D58</f>
        <v>27000</v>
      </c>
    </row>
    <row r="58" spans="1:4" ht="37.5" customHeight="1">
      <c r="A58" s="4" t="s">
        <v>69</v>
      </c>
      <c r="B58" s="2" t="s">
        <v>70</v>
      </c>
      <c r="C58" s="19">
        <f>C59+C61</f>
        <v>24000</v>
      </c>
      <c r="D58" s="19">
        <f>D59+D61</f>
        <v>27000</v>
      </c>
    </row>
    <row r="59" spans="1:4" ht="66.75" customHeight="1">
      <c r="A59" s="4" t="s">
        <v>71</v>
      </c>
      <c r="B59" s="2" t="s">
        <v>72</v>
      </c>
      <c r="C59" s="19">
        <f>C60</f>
        <v>4000</v>
      </c>
      <c r="D59" s="19">
        <f>D60</f>
        <v>4000</v>
      </c>
    </row>
    <row r="60" spans="1:4" ht="107.25" customHeight="1">
      <c r="A60" s="4" t="s">
        <v>73</v>
      </c>
      <c r="B60" s="2" t="s">
        <v>164</v>
      </c>
      <c r="C60" s="19">
        <v>4000</v>
      </c>
      <c r="D60" s="19">
        <v>4000</v>
      </c>
    </row>
    <row r="61" spans="1:4" ht="68.25" customHeight="1">
      <c r="A61" s="4" t="s">
        <v>74</v>
      </c>
      <c r="B61" s="2" t="s">
        <v>75</v>
      </c>
      <c r="C61" s="19">
        <f>C62</f>
        <v>20000</v>
      </c>
      <c r="D61" s="19">
        <f>D62</f>
        <v>23000</v>
      </c>
    </row>
    <row r="62" spans="1:4" ht="129.75" customHeight="1">
      <c r="A62" s="4" t="s">
        <v>76</v>
      </c>
      <c r="B62" s="2" t="s">
        <v>165</v>
      </c>
      <c r="C62" s="19">
        <v>20000</v>
      </c>
      <c r="D62" s="19">
        <v>23000</v>
      </c>
    </row>
    <row r="63" spans="1:4" s="54" customFormat="1" ht="15" customHeight="1">
      <c r="A63" s="51" t="s">
        <v>92</v>
      </c>
      <c r="B63" s="52" t="s">
        <v>93</v>
      </c>
      <c r="C63" s="53">
        <f>C64</f>
        <v>223804561.58</v>
      </c>
      <c r="D63" s="53">
        <f>D64</f>
        <v>230138761.58</v>
      </c>
    </row>
    <row r="64" spans="1:4" ht="25.5">
      <c r="A64" s="4" t="s">
        <v>94</v>
      </c>
      <c r="B64" s="22" t="s">
        <v>95</v>
      </c>
      <c r="C64" s="19">
        <f>C65+C78+C96</f>
        <v>223804561.58</v>
      </c>
      <c r="D64" s="19">
        <f>D65+D78+D96</f>
        <v>230138761.58</v>
      </c>
    </row>
    <row r="65" spans="1:4" ht="25.5">
      <c r="A65" s="23" t="s">
        <v>96</v>
      </c>
      <c r="B65" s="22" t="s">
        <v>124</v>
      </c>
      <c r="C65" s="19">
        <f>C70+C66+C68</f>
        <v>50627100</v>
      </c>
      <c r="D65" s="19">
        <f>D70+D66+D68</f>
        <v>56921600</v>
      </c>
    </row>
    <row r="66" spans="1:4" ht="51">
      <c r="A66" s="23" t="s">
        <v>172</v>
      </c>
      <c r="B66" s="61" t="s">
        <v>176</v>
      </c>
      <c r="C66" s="19">
        <v>351100</v>
      </c>
      <c r="D66" s="19">
        <v>0</v>
      </c>
    </row>
    <row r="67" spans="1:4" ht="51">
      <c r="A67" s="36" t="s">
        <v>169</v>
      </c>
      <c r="B67" s="61" t="s">
        <v>175</v>
      </c>
      <c r="C67" s="19">
        <v>351100</v>
      </c>
      <c r="D67" s="19">
        <v>0</v>
      </c>
    </row>
    <row r="68" spans="1:4" ht="51">
      <c r="A68" s="36" t="s">
        <v>170</v>
      </c>
      <c r="B68" s="61" t="s">
        <v>174</v>
      </c>
      <c r="C68" s="19">
        <v>0</v>
      </c>
      <c r="D68" s="19">
        <v>5530000</v>
      </c>
    </row>
    <row r="69" spans="1:4" ht="51">
      <c r="A69" s="36" t="s">
        <v>171</v>
      </c>
      <c r="B69" s="61" t="s">
        <v>173</v>
      </c>
      <c r="C69" s="19">
        <v>0</v>
      </c>
      <c r="D69" s="19">
        <v>5530000</v>
      </c>
    </row>
    <row r="70" spans="1:4" ht="12.75">
      <c r="A70" s="23" t="s">
        <v>97</v>
      </c>
      <c r="B70" s="22" t="s">
        <v>125</v>
      </c>
      <c r="C70" s="19">
        <f>SUM(C71:C77)</f>
        <v>50276000</v>
      </c>
      <c r="D70" s="19">
        <f>SUM(D71:D77)</f>
        <v>51391600</v>
      </c>
    </row>
    <row r="71" spans="1:4" ht="38.25">
      <c r="A71" s="12" t="s">
        <v>98</v>
      </c>
      <c r="B71" s="22" t="s">
        <v>126</v>
      </c>
      <c r="C71" s="19">
        <v>17358300</v>
      </c>
      <c r="D71" s="19">
        <v>17210600</v>
      </c>
    </row>
    <row r="72" spans="1:4" ht="63.75">
      <c r="A72" s="12" t="s">
        <v>99</v>
      </c>
      <c r="B72" s="22" t="s">
        <v>127</v>
      </c>
      <c r="C72" s="19">
        <v>31244700</v>
      </c>
      <c r="D72" s="19">
        <v>31244700</v>
      </c>
    </row>
    <row r="73" spans="1:4" ht="114.75">
      <c r="A73" s="64" t="s">
        <v>130</v>
      </c>
      <c r="B73" s="60" t="s">
        <v>131</v>
      </c>
      <c r="C73" s="63">
        <v>397200</v>
      </c>
      <c r="D73" s="63">
        <v>397200</v>
      </c>
    </row>
    <row r="74" spans="1:4" ht="54.75" customHeight="1">
      <c r="A74" s="38" t="s">
        <v>128</v>
      </c>
      <c r="B74" s="61" t="s">
        <v>129</v>
      </c>
      <c r="C74" s="59">
        <v>345100</v>
      </c>
      <c r="D74" s="59">
        <v>345100</v>
      </c>
    </row>
    <row r="75" spans="1:4" ht="54.75" customHeight="1">
      <c r="A75" s="68" t="s">
        <v>166</v>
      </c>
      <c r="B75" s="61" t="s">
        <v>167</v>
      </c>
      <c r="C75" s="59">
        <v>7200</v>
      </c>
      <c r="D75" s="59">
        <v>7200</v>
      </c>
    </row>
    <row r="76" spans="1:4" ht="26.25" customHeight="1">
      <c r="A76" s="65" t="s">
        <v>177</v>
      </c>
      <c r="B76" s="66" t="s">
        <v>168</v>
      </c>
      <c r="C76" s="67">
        <v>0</v>
      </c>
      <c r="D76" s="67">
        <v>1263300</v>
      </c>
    </row>
    <row r="77" spans="1:4" ht="25.5">
      <c r="A77" s="36" t="s">
        <v>122</v>
      </c>
      <c r="B77" s="37" t="s">
        <v>123</v>
      </c>
      <c r="C77" s="19">
        <v>923500</v>
      </c>
      <c r="D77" s="19">
        <v>923500</v>
      </c>
    </row>
    <row r="78" spans="1:4" ht="25.5">
      <c r="A78" s="23" t="s">
        <v>100</v>
      </c>
      <c r="B78" s="22" t="s">
        <v>138</v>
      </c>
      <c r="C78" s="19">
        <f>C81+C93+C79+C91</f>
        <v>169038300</v>
      </c>
      <c r="D78" s="19">
        <f>D81+D93+D79+D91</f>
        <v>169078000</v>
      </c>
    </row>
    <row r="79" spans="1:4" ht="38.25">
      <c r="A79" s="23" t="s">
        <v>101</v>
      </c>
      <c r="B79" s="22" t="s">
        <v>139</v>
      </c>
      <c r="C79" s="19">
        <f>C80</f>
        <v>1751900</v>
      </c>
      <c r="D79" s="19">
        <f>D80</f>
        <v>1751900</v>
      </c>
    </row>
    <row r="80" spans="1:4" ht="38.25">
      <c r="A80" s="23" t="s">
        <v>102</v>
      </c>
      <c r="B80" s="22" t="s">
        <v>140</v>
      </c>
      <c r="C80" s="42">
        <v>1751900</v>
      </c>
      <c r="D80" s="42">
        <v>1751900</v>
      </c>
    </row>
    <row r="81" spans="1:4" ht="38.25">
      <c r="A81" s="23" t="s">
        <v>103</v>
      </c>
      <c r="B81" s="22" t="s">
        <v>141</v>
      </c>
      <c r="C81" s="39">
        <f>SUM(C82:C90)</f>
        <v>5970100</v>
      </c>
      <c r="D81" s="39">
        <f>SUM(D82:D90)</f>
        <v>5970100</v>
      </c>
    </row>
    <row r="82" spans="1:4" ht="51">
      <c r="A82" s="23" t="s">
        <v>104</v>
      </c>
      <c r="B82" s="22" t="s">
        <v>142</v>
      </c>
      <c r="C82" s="43">
        <v>820200</v>
      </c>
      <c r="D82" s="43">
        <v>820200</v>
      </c>
    </row>
    <row r="83" spans="1:4" ht="25.5">
      <c r="A83" s="23" t="s">
        <v>105</v>
      </c>
      <c r="B83" s="22" t="s">
        <v>143</v>
      </c>
      <c r="C83" s="43">
        <v>1023200</v>
      </c>
      <c r="D83" s="43">
        <v>1023200</v>
      </c>
    </row>
    <row r="84" spans="1:4" ht="38.25">
      <c r="A84" s="23" t="s">
        <v>106</v>
      </c>
      <c r="B84" s="22" t="s">
        <v>144</v>
      </c>
      <c r="C84" s="43">
        <v>140100</v>
      </c>
      <c r="D84" s="43">
        <v>140100</v>
      </c>
    </row>
    <row r="85" spans="1:4" ht="51">
      <c r="A85" s="23" t="s">
        <v>107</v>
      </c>
      <c r="B85" s="22" t="s">
        <v>145</v>
      </c>
      <c r="C85" s="43">
        <v>1030700</v>
      </c>
      <c r="D85" s="43">
        <v>1030700</v>
      </c>
    </row>
    <row r="86" spans="1:4" ht="38.25">
      <c r="A86" s="23" t="s">
        <v>108</v>
      </c>
      <c r="B86" s="22" t="s">
        <v>146</v>
      </c>
      <c r="C86" s="44">
        <v>1850500</v>
      </c>
      <c r="D86" s="44">
        <v>1850500</v>
      </c>
    </row>
    <row r="87" spans="1:4" ht="38.25">
      <c r="A87" s="23" t="s">
        <v>109</v>
      </c>
      <c r="B87" s="22" t="s">
        <v>147</v>
      </c>
      <c r="C87" s="43">
        <v>1023200</v>
      </c>
      <c r="D87" s="43">
        <v>1023200</v>
      </c>
    </row>
    <row r="88" spans="1:4" ht="51">
      <c r="A88" s="23" t="s">
        <v>110</v>
      </c>
      <c r="B88" s="22" t="s">
        <v>148</v>
      </c>
      <c r="C88" s="43">
        <v>68400</v>
      </c>
      <c r="D88" s="43">
        <v>68400</v>
      </c>
    </row>
    <row r="89" spans="1:4" ht="77.25" customHeight="1">
      <c r="A89" s="24" t="s">
        <v>111</v>
      </c>
      <c r="B89" s="22" t="s">
        <v>149</v>
      </c>
      <c r="C89" s="39">
        <v>700</v>
      </c>
      <c r="D89" s="39">
        <v>700</v>
      </c>
    </row>
    <row r="90" spans="1:4" ht="25.5">
      <c r="A90" s="24" t="s">
        <v>112</v>
      </c>
      <c r="B90" s="22" t="s">
        <v>150</v>
      </c>
      <c r="C90" s="39">
        <v>13100</v>
      </c>
      <c r="D90" s="39">
        <v>13100</v>
      </c>
    </row>
    <row r="91" spans="1:4" ht="51">
      <c r="A91" s="25" t="s">
        <v>113</v>
      </c>
      <c r="B91" s="26" t="s">
        <v>151</v>
      </c>
      <c r="C91" s="40">
        <f>C92</f>
        <v>5800</v>
      </c>
      <c r="D91" s="40">
        <f>D92</f>
        <v>45500</v>
      </c>
    </row>
    <row r="92" spans="1:4" ht="38.25">
      <c r="A92" s="24" t="s">
        <v>114</v>
      </c>
      <c r="B92" s="22" t="s">
        <v>152</v>
      </c>
      <c r="C92" s="45">
        <v>5800</v>
      </c>
      <c r="D92" s="45">
        <v>45500</v>
      </c>
    </row>
    <row r="93" spans="1:4" ht="12.75">
      <c r="A93" s="23" t="s">
        <v>115</v>
      </c>
      <c r="B93" s="22" t="s">
        <v>153</v>
      </c>
      <c r="C93" s="41">
        <f>C94+C95</f>
        <v>161310500</v>
      </c>
      <c r="D93" s="41">
        <f>D94+D95</f>
        <v>161310500</v>
      </c>
    </row>
    <row r="94" spans="1:4" ht="76.5">
      <c r="A94" s="27" t="s">
        <v>116</v>
      </c>
      <c r="B94" s="22" t="s">
        <v>154</v>
      </c>
      <c r="C94" s="42">
        <v>116396800</v>
      </c>
      <c r="D94" s="42">
        <v>116396800</v>
      </c>
    </row>
    <row r="95" spans="1:4" ht="51">
      <c r="A95" s="27" t="s">
        <v>117</v>
      </c>
      <c r="B95" s="22" t="s">
        <v>155</v>
      </c>
      <c r="C95" s="43">
        <v>44913700</v>
      </c>
      <c r="D95" s="43">
        <v>44913700</v>
      </c>
    </row>
    <row r="96" spans="1:4" ht="51">
      <c r="A96" s="28" t="s">
        <v>118</v>
      </c>
      <c r="B96" s="29" t="s">
        <v>178</v>
      </c>
      <c r="C96" s="30">
        <f>C97+C98+C99+C100</f>
        <v>4139161.58</v>
      </c>
      <c r="D96" s="30">
        <f>D97+D98+D99+D100</f>
        <v>4139161.58</v>
      </c>
    </row>
    <row r="97" spans="1:4" ht="38.25">
      <c r="A97" s="31" t="s">
        <v>119</v>
      </c>
      <c r="B97" s="32" t="s">
        <v>179</v>
      </c>
      <c r="C97" s="62">
        <v>350812</v>
      </c>
      <c r="D97" s="62">
        <v>350812</v>
      </c>
    </row>
    <row r="98" spans="1:4" ht="63.75">
      <c r="A98" s="33" t="s">
        <v>120</v>
      </c>
      <c r="B98" s="32" t="s">
        <v>180</v>
      </c>
      <c r="C98" s="62">
        <v>2927825</v>
      </c>
      <c r="D98" s="62">
        <v>2927825</v>
      </c>
    </row>
    <row r="99" spans="1:4" ht="63.75">
      <c r="A99" s="33" t="s">
        <v>187</v>
      </c>
      <c r="B99" s="32" t="s">
        <v>181</v>
      </c>
      <c r="C99" s="62">
        <v>213129</v>
      </c>
      <c r="D99" s="62">
        <v>213129</v>
      </c>
    </row>
    <row r="100" spans="1:4" ht="51">
      <c r="A100" s="38" t="s">
        <v>132</v>
      </c>
      <c r="B100" s="61" t="s">
        <v>182</v>
      </c>
      <c r="C100" s="62">
        <v>647395.58</v>
      </c>
      <c r="D100" s="62">
        <v>647395.58</v>
      </c>
    </row>
    <row r="101" spans="1:4" ht="12.75">
      <c r="A101" s="34" t="s">
        <v>121</v>
      </c>
      <c r="B101" s="35"/>
      <c r="C101" s="18">
        <f>C11+C63</f>
        <v>528933461.58000004</v>
      </c>
      <c r="D101" s="18">
        <f>D11+D63</f>
        <v>547187661.58</v>
      </c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spans="1:2" ht="12.75">
      <c r="A265" s="69"/>
      <c r="B265" s="69"/>
    </row>
    <row r="266" spans="1:2" ht="12.75">
      <c r="A266" s="69"/>
      <c r="B266" s="69"/>
    </row>
    <row r="267" spans="1:2" ht="12.75">
      <c r="A267" s="69"/>
      <c r="B267" s="69"/>
    </row>
    <row r="268" spans="1:2" ht="12.75">
      <c r="A268" s="69"/>
      <c r="B268" s="69"/>
    </row>
    <row r="269" spans="1:2" ht="12.75">
      <c r="A269" s="69"/>
      <c r="B269" s="69"/>
    </row>
    <row r="270" spans="1:2" ht="12.75">
      <c r="A270" s="69"/>
      <c r="B270" s="69"/>
    </row>
    <row r="271" spans="1:2" ht="12.75">
      <c r="A271" s="69"/>
      <c r="B271" s="69"/>
    </row>
    <row r="272" spans="1:2" ht="12.75">
      <c r="A272" s="69"/>
      <c r="B272" s="69"/>
    </row>
    <row r="273" spans="1:2" ht="12.75">
      <c r="A273" s="69"/>
      <c r="B273" s="69"/>
    </row>
    <row r="274" spans="1:2" ht="12.75">
      <c r="A274" s="69"/>
      <c r="B274" s="69"/>
    </row>
  </sheetData>
  <sheetProtection/>
  <mergeCells count="21">
    <mergeCell ref="B5:D5"/>
    <mergeCell ref="A269:B269"/>
    <mergeCell ref="B1:D1"/>
    <mergeCell ref="B2:D2"/>
    <mergeCell ref="B3:D3"/>
    <mergeCell ref="A7:D7"/>
    <mergeCell ref="C8:D8"/>
    <mergeCell ref="A9:A10"/>
    <mergeCell ref="B9:B10"/>
    <mergeCell ref="C9:D9"/>
    <mergeCell ref="B4:D4"/>
    <mergeCell ref="A270:B270"/>
    <mergeCell ref="A271:B271"/>
    <mergeCell ref="B6:D6"/>
    <mergeCell ref="A272:B272"/>
    <mergeCell ref="A273:B273"/>
    <mergeCell ref="A274:B274"/>
    <mergeCell ref="A265:B265"/>
    <mergeCell ref="A266:B266"/>
    <mergeCell ref="A267:B267"/>
    <mergeCell ref="A268:B2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comp</cp:lastModifiedBy>
  <cp:lastPrinted>2019-11-13T01:54:38Z</cp:lastPrinted>
  <dcterms:created xsi:type="dcterms:W3CDTF">2005-01-15T11:07:58Z</dcterms:created>
  <dcterms:modified xsi:type="dcterms:W3CDTF">2020-03-16T01:05:42Z</dcterms:modified>
  <cp:category/>
  <cp:version/>
  <cp:contentType/>
  <cp:contentStatus/>
</cp:coreProperties>
</file>