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705" windowWidth="28830" windowHeight="57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Лист1!$A$1:$M$69</definedName>
  </definedNames>
  <calcPr calcId="144525"/>
</workbook>
</file>

<file path=xl/calcChain.xml><?xml version="1.0" encoding="utf-8"?>
<calcChain xmlns="http://schemas.openxmlformats.org/spreadsheetml/2006/main">
  <c r="H15" i="1" l="1"/>
  <c r="J19" i="1" l="1"/>
  <c r="I20" i="1" l="1"/>
  <c r="M24" i="1" l="1"/>
  <c r="L24" i="1"/>
  <c r="K24" i="1"/>
  <c r="J24" i="1"/>
  <c r="I24" i="1"/>
  <c r="M34" i="1" l="1"/>
  <c r="L34" i="1"/>
  <c r="K34" i="1"/>
  <c r="J34" i="1"/>
  <c r="I34" i="1"/>
  <c r="I19" i="1" l="1"/>
  <c r="H19" i="1"/>
  <c r="H11" i="1"/>
  <c r="H16" i="1" l="1"/>
  <c r="M19" i="1" l="1"/>
  <c r="L19" i="1"/>
  <c r="K19" i="1"/>
  <c r="M16" i="1"/>
  <c r="L16" i="1"/>
  <c r="K16" i="1"/>
  <c r="J16" i="1"/>
  <c r="J15" i="1" s="1"/>
  <c r="I16" i="1"/>
  <c r="I15" i="1" s="1"/>
  <c r="M11" i="1"/>
  <c r="L11" i="1"/>
  <c r="K11" i="1"/>
  <c r="J11" i="1"/>
  <c r="I11" i="1"/>
  <c r="K15" i="1" l="1"/>
  <c r="M15" i="1"/>
  <c r="L15" i="1"/>
  <c r="M52" i="1"/>
  <c r="L52" i="1"/>
  <c r="K52" i="1"/>
  <c r="J52" i="1"/>
  <c r="I52" i="1"/>
  <c r="H52" i="1"/>
  <c r="M61" i="1" l="1"/>
  <c r="L61" i="1"/>
  <c r="K61" i="1"/>
  <c r="J61" i="1"/>
  <c r="I61" i="1"/>
  <c r="H61" i="1"/>
  <c r="M57" i="1"/>
  <c r="L57" i="1"/>
  <c r="K57" i="1"/>
  <c r="J57" i="1"/>
  <c r="I57" i="1"/>
  <c r="H57" i="1"/>
  <c r="M49" i="1"/>
  <c r="L49" i="1"/>
  <c r="K49" i="1"/>
  <c r="J49" i="1"/>
  <c r="I49" i="1"/>
  <c r="H49" i="1"/>
  <c r="M44" i="1"/>
  <c r="L44" i="1"/>
  <c r="K44" i="1"/>
  <c r="J44" i="1"/>
  <c r="I44" i="1"/>
  <c r="H44" i="1"/>
  <c r="M38" i="1"/>
  <c r="L38" i="1"/>
  <c r="K38" i="1"/>
  <c r="J38" i="1"/>
  <c r="I38" i="1"/>
  <c r="H38" i="1"/>
  <c r="H34" i="1"/>
  <c r="H24" i="1"/>
  <c r="M9" i="1"/>
  <c r="M8" i="1" s="1"/>
  <c r="L9" i="1"/>
  <c r="K9" i="1"/>
  <c r="K8" i="1" s="1"/>
  <c r="J9" i="1"/>
  <c r="J8" i="1" s="1"/>
  <c r="I9" i="1"/>
  <c r="I8" i="1" s="1"/>
  <c r="H9" i="1"/>
  <c r="H8" i="1" s="1"/>
  <c r="M42" i="1" l="1"/>
  <c r="M7" i="1" s="1"/>
  <c r="L42" i="1"/>
  <c r="I42" i="1"/>
  <c r="I7" i="1" s="1"/>
  <c r="K42" i="1"/>
  <c r="K7" i="1" s="1"/>
  <c r="J42" i="1"/>
  <c r="J7" i="1" s="1"/>
  <c r="H42" i="1"/>
  <c r="H7" i="1" s="1"/>
  <c r="L8" i="1"/>
  <c r="L7" i="1" l="1"/>
</calcChain>
</file>

<file path=xl/comments1.xml><?xml version="1.0" encoding="utf-8"?>
<comments xmlns="http://schemas.openxmlformats.org/spreadsheetml/2006/main">
  <authors>
    <author>Автор</author>
  </authors>
  <commentLis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41 МПК
</t>
        </r>
      </text>
    </commen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 конкурс
10 зорница
</t>
        </r>
      </text>
    </comment>
  </commentList>
</comments>
</file>

<file path=xl/sharedStrings.xml><?xml version="1.0" encoding="utf-8"?>
<sst xmlns="http://schemas.openxmlformats.org/spreadsheetml/2006/main" count="254" uniqueCount="91">
  <si>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</si>
  <si>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</si>
  <si>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</si>
  <si>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</si>
  <si>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</si>
  <si>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</si>
  <si>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</si>
  <si>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</si>
  <si>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</si>
  <si>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</si>
  <si>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</si>
  <si>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</si>
  <si>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Расходы бюджета муниципального образования, тыс.рублей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</si>
  <si>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</si>
  <si>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</si>
  <si>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</si>
  <si>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</si>
  <si>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</si>
  <si>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</si>
  <si>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</si>
  <si>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</si>
  <si>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</si>
  <si>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</si>
  <si>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Августовская конференция педагогов</t>
  </si>
  <si>
    <t>Оплата работы  руководителю районного методобъединения педагогов, активно, внедряющих ИКТ в образовательный процесс</t>
  </si>
  <si>
    <t>Повышение квалификации административного и педагогического персонала ОУ</t>
  </si>
  <si>
    <t>Районное совещание педагогов</t>
  </si>
  <si>
    <t>Курсы педагогов по повышению квалификации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</si>
  <si>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</si>
  <si>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</si>
  <si>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</si>
  <si>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</si>
  <si>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</si>
  <si>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</si>
  <si>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Приобретение учебников для 5-9 классов в соответствии  с ФГОС ООО</t>
  </si>
  <si>
    <t>Приобретение художественной, научно-популярной и справочной литературы в соответствии с ФГОС ООО</t>
  </si>
  <si>
    <t>Организация доставки учебной литературы</t>
  </si>
  <si>
    <t>МОО, СОШ, НШДС, ДО</t>
  </si>
  <si>
    <t>Обучение персонала ОУ санитарному минимуму специалистами ФБГУЗ</t>
  </si>
  <si>
    <t>Дипломы и призы для проведения тематических конкурсов</t>
  </si>
  <si>
    <t>Обучение по охране труда</t>
  </si>
  <si>
    <t>МОО, СОШ, НШДС</t>
  </si>
  <si>
    <t>01</t>
  </si>
  <si>
    <t>02</t>
  </si>
  <si>
    <t>03</t>
  </si>
  <si>
    <t>04</t>
  </si>
  <si>
    <t>05</t>
  </si>
  <si>
    <t>06</t>
  </si>
  <si>
    <t xml:space="preserve"> "Развитие образования в муниципальном образовании</t>
  </si>
  <si>
    <t>Развитие образования в муниципальном образовании "Катангский район"</t>
  </si>
  <si>
    <t>Финансовое обеспечение реализации основных программ дошкольного образования в соответствии с ФГОС</t>
  </si>
  <si>
    <t>Организация предоставления общедоступного и бесплатного дошкольного образования</t>
  </si>
  <si>
    <t>МОО, ДОУ, НШДС</t>
  </si>
  <si>
    <t xml:space="preserve">Финансовое обеспечение реализации основных программ дошкольного образования в соответствии с ФГОС </t>
  </si>
  <si>
    <t xml:space="preserve">Организация предоставления общедоступного и бесплатного начального общего, основного общего, среднего общего образования </t>
  </si>
  <si>
    <t>Организация предоставления дополнительного образования</t>
  </si>
  <si>
    <t>Подготовка к проведения  оздоровительного  сезона</t>
  </si>
  <si>
    <t>Организация отдыха и оздоровление детей в каникулярный период</t>
  </si>
  <si>
    <t>Обеспечение деятельности муниципального отдела образования</t>
  </si>
  <si>
    <t>Реализация программ по образовательной робототехнике</t>
  </si>
  <si>
    <t>Выпуск сборника по ЗОЖ</t>
  </si>
  <si>
    <t>МОО, СОШ</t>
  </si>
  <si>
    <t>МОО, ДОУ</t>
  </si>
  <si>
    <t>Приложение № 4 к муниципальной программе</t>
  </si>
  <si>
    <t xml:space="preserve">"Катангский район" на 2019-2024 годы" </t>
  </si>
  <si>
    <t>Ресурсное обеспечение реализации муниципальной программы "Развитие образования в муниципальном образовании "Катангский район" 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</si>
  <si>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</si>
  <si>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Организация предоставления общедоступного и бесплатного дошкольного образования </t>
  </si>
  <si>
    <t>Капимтальный и текущий ремонт учреждений дошкольного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</si>
  <si>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</si>
  <si>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</si>
  <si>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Капитальный и текущий ремонт основного общего образования</t>
  </si>
  <si>
    <t>МОО, СО, НШДС</t>
  </si>
  <si>
    <t>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2018 - 2022 гг."</t>
  </si>
  <si>
    <t>Лицензирование образовательных организаций (доп. образование)</t>
  </si>
  <si>
    <t>Лицензирование и аккредитация образовательных учреждений (общее образование)</t>
  </si>
  <si>
    <t>Лицензирование образовательных учреждений (дошкольное образование)</t>
  </si>
  <si>
    <t>Организация отдыха и оздоровление детей  в летнее время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</si>
  <si>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местными органами самоуправления муниципальных образований Иркутской области</t>
  </si>
  <si>
    <t>Приобретение вычислительной техники для малокомплектных сельских школ</t>
  </si>
  <si>
    <t xml:space="preserve">МОО, СОШ, </t>
  </si>
  <si>
    <t>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</si>
  <si>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</si>
  <si>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Обеспечение бесплатным питьевым молоком 1-4 классов</t>
  </si>
  <si>
    <t>Обеспечение бесплатным двухразовым питание детей-инвалидов</t>
  </si>
  <si>
    <t>07</t>
  </si>
  <si>
    <t>Формирование у подрастающего поколения уважительного отношения ко всем национальностям, этноса и религиям</t>
  </si>
  <si>
    <t>08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</si>
  <si>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</si>
  <si>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09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</si>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</sst>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/>
      <top style="medium">
        <color indexed="64"/>
      </top>
      <bottom style="medium">
        <color rgb="FF595959"/>
      </bottom>
      <diagonal/>
    </border>
    <border>
      <left/>
      <right style="medium">
        <color indexed="64"/>
      </right>
      <top style="medium">
        <color indexed="64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595959"/>
      </right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6" fillId="0" borderId="17" xfId="0" applyFont="1" applyBorder="1"/>
    <xf numFmtId="0" fontId="6" fillId="0" borderId="2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0" fontId="5" fillId="0" borderId="22" xfId="0" applyFont="1" applyBorder="1"/>
    <xf numFmtId="165" fontId="0" fillId="0" borderId="0" xfId="0" applyNumberFormat="1"/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wrapText="1"/>
    </xf>
    <xf numFmtId="165" fontId="12" fillId="0" borderId="8" xfId="0" applyNumberFormat="1" applyFont="1" applyBorder="1" applyAlignment="1">
      <alignment vertical="center"/>
    </xf>
    <xf numFmtId="165" fontId="7" fillId="0" borderId="17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 wrapText="1"/>
    </xf>
    <xf numFmtId="165" fontId="5" fillId="0" borderId="25" xfId="1" applyNumberFormat="1" applyFont="1" applyBorder="1" applyAlignment="1">
      <alignment vertical="center"/>
    </xf>
    <xf numFmtId="165" fontId="5" fillId="0" borderId="25" xfId="1" applyNumberFormat="1" applyFont="1" applyBorder="1" applyAlignment="1">
      <alignment vertical="center" wrapText="1"/>
    </xf>
    <xf numFmtId="165" fontId="17" fillId="0" borderId="17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17" fillId="0" borderId="17" xfId="1" applyNumberFormat="1" applyFont="1" applyFill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wrapText="1"/>
    </xf>
    <xf numFmtId="0" fontId="10" fillId="0" borderId="28" xfId="0" applyFont="1" applyBorder="1"/>
    <xf numFmtId="165" fontId="5" fillId="0" borderId="28" xfId="0" applyNumberFormat="1" applyFont="1" applyBorder="1" applyAlignment="1">
      <alignment horizontal="center"/>
    </xf>
    <xf numFmtId="49" fontId="4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11" fillId="0" borderId="31" xfId="0" applyFont="1" applyBorder="1"/>
    <xf numFmtId="165" fontId="17" fillId="0" borderId="31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165" fontId="6" fillId="0" borderId="28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vertical="center"/>
    </xf>
    <xf numFmtId="165" fontId="7" fillId="0" borderId="18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5" fillId="0" borderId="2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vertical="center"/>
    </xf>
    <xf numFmtId="165" fontId="5" fillId="0" borderId="26" xfId="1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165" fontId="6" fillId="0" borderId="28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165" fontId="17" fillId="0" borderId="31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abSelected="1" topLeftCell="A37" zoomScaleNormal="100" zoomScaleSheetLayoutView="100" workbookViewId="0">
      <selection activeCell="N14" sqref="N14"/>
    </sheetView>
  </sheetViews>
  <sheetFormatPr defaultRowHeight="15" x14ac:dyDescent="0.25"/>
  <cols>
    <col min="1" max="1" width="4.7109375" customWidth="1"/>
    <col min="2" max="2" width="4.140625" customWidth="1"/>
    <col min="3" max="3" width="4.5703125" customWidth="1"/>
    <col min="4" max="4" width="3.85546875" customWidth="1"/>
    <col min="5" max="5" width="3.140625" customWidth="1"/>
    <col min="6" max="6" width="32.140625" customWidth="1"/>
    <col min="7" max="7" width="14.140625" customWidth="1"/>
    <col min="8" max="8" width="12.140625" customWidth="1"/>
    <col min="9" max="9" width="12.85546875" customWidth="1"/>
    <col min="10" max="10" width="13.5703125" customWidth="1"/>
    <col min="11" max="11" width="12.42578125" style="129" customWidth="1"/>
    <col min="12" max="12" width="12.5703125" style="129" customWidth="1"/>
    <col min="13" max="13" width="13.28515625" style="129" customWidth="1"/>
    <col min="14" max="14" width="13.7109375" bestFit="1" customWidth="1"/>
  </cols>
  <sheetData>
    <row r="1" spans="1:14" x14ac:dyDescent="0.25">
      <c r="J1" s="137" t="s">
        <v>63</v>
      </c>
      <c r="K1" s="137"/>
      <c r="L1" s="137"/>
      <c r="M1" s="137"/>
    </row>
    <row r="2" spans="1:14" x14ac:dyDescent="0.25">
      <c r="J2" s="137" t="s">
        <v>48</v>
      </c>
      <c r="K2" s="137"/>
      <c r="L2" s="137"/>
      <c r="M2" s="137"/>
    </row>
    <row r="3" spans="1:14" ht="15.75" x14ac:dyDescent="0.25">
      <c r="A3" s="138"/>
      <c r="B3" s="138"/>
      <c r="C3" s="138"/>
      <c r="D3" s="138"/>
      <c r="E3" s="138"/>
      <c r="J3" s="137" t="s">
        <v>64</v>
      </c>
      <c r="K3" s="137"/>
      <c r="L3" s="137"/>
      <c r="M3" s="137"/>
    </row>
    <row r="4" spans="1:14" ht="30" customHeight="1" thickBot="1" x14ac:dyDescent="0.3">
      <c r="A4" s="139" t="s">
        <v>65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4" ht="44.25" customHeight="1" thickBot="1" x14ac:dyDescent="0.3">
      <c r="A5" s="130" t="s">
        <v>0</v>
      </c>
      <c r="B5" s="131"/>
      <c r="C5" s="131"/>
      <c r="D5" s="131"/>
      <c r="E5" s="132"/>
      <c r="F5" s="133" t="s">
        <v>1</v>
      </c>
      <c r="G5" s="133" t="s">
        <v>2</v>
      </c>
      <c r="H5" s="135" t="s">
        <v>12</v>
      </c>
      <c r="I5" s="131"/>
      <c r="J5" s="131"/>
      <c r="K5" s="131"/>
      <c r="L5" s="131"/>
      <c r="M5" s="136"/>
    </row>
    <row r="6" spans="1:14" ht="15.75" thickBot="1" x14ac:dyDescent="0.3">
      <c r="A6" s="28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134"/>
      <c r="G6" s="134"/>
      <c r="H6" s="30">
        <v>2019</v>
      </c>
      <c r="I6" s="29">
        <v>2020</v>
      </c>
      <c r="J6" s="29">
        <v>2021</v>
      </c>
      <c r="K6" s="109">
        <v>2022</v>
      </c>
      <c r="L6" s="109">
        <v>2023</v>
      </c>
      <c r="M6" s="110">
        <v>2024</v>
      </c>
    </row>
    <row r="7" spans="1:14" ht="64.5" customHeight="1" thickBot="1" x14ac:dyDescent="0.3">
      <c r="A7" s="31" t="s">
        <v>42</v>
      </c>
      <c r="B7" s="12"/>
      <c r="C7" s="32"/>
      <c r="D7" s="32"/>
      <c r="E7" s="13"/>
      <c r="F7" s="33" t="s">
        <v>49</v>
      </c>
      <c r="G7" s="14" t="s">
        <v>8</v>
      </c>
      <c r="H7" s="70">
        <f t="shared" ref="H7:M7" si="0">H8+H15+H34+H38+H42</f>
        <v>258662.80000000002</v>
      </c>
      <c r="I7" s="70">
        <f t="shared" si="0"/>
        <v>280070.90000000002</v>
      </c>
      <c r="J7" s="70">
        <f t="shared" si="0"/>
        <v>341332</v>
      </c>
      <c r="K7" s="111">
        <f t="shared" si="0"/>
        <v>287858.86</v>
      </c>
      <c r="L7" s="111">
        <f t="shared" si="0"/>
        <v>303100.00000000006</v>
      </c>
      <c r="M7" s="112">
        <f t="shared" si="0"/>
        <v>305047</v>
      </c>
      <c r="N7" s="58"/>
    </row>
    <row r="8" spans="1:14" ht="20.25" customHeight="1" x14ac:dyDescent="0.25">
      <c r="A8" s="34" t="s">
        <v>42</v>
      </c>
      <c r="B8" s="35" t="s">
        <v>13</v>
      </c>
      <c r="C8" s="36"/>
      <c r="D8" s="37"/>
      <c r="E8" s="38"/>
      <c r="F8" s="39" t="s">
        <v>9</v>
      </c>
      <c r="G8" s="40" t="s">
        <v>8</v>
      </c>
      <c r="H8" s="71">
        <f>H9+H11</f>
        <v>61365.399999999994</v>
      </c>
      <c r="I8" s="71">
        <f t="shared" ref="I8:M8" si="1">I9+I11</f>
        <v>63209.9</v>
      </c>
      <c r="J8" s="71">
        <f t="shared" si="1"/>
        <v>71082.8</v>
      </c>
      <c r="K8" s="113">
        <f t="shared" si="1"/>
        <v>59725.3</v>
      </c>
      <c r="L8" s="113">
        <f t="shared" si="1"/>
        <v>59717.1</v>
      </c>
      <c r="M8" s="114">
        <f t="shared" si="1"/>
        <v>59831.399999999994</v>
      </c>
    </row>
    <row r="9" spans="1:14" ht="38.25" customHeight="1" x14ac:dyDescent="0.25">
      <c r="A9" s="41" t="s">
        <v>42</v>
      </c>
      <c r="B9" s="2" t="s">
        <v>13</v>
      </c>
      <c r="C9" s="20" t="s">
        <v>42</v>
      </c>
      <c r="D9" s="21">
        <v>0</v>
      </c>
      <c r="E9" s="9"/>
      <c r="F9" s="11" t="s">
        <v>50</v>
      </c>
      <c r="G9" s="9" t="s">
        <v>10</v>
      </c>
      <c r="H9" s="72">
        <f>H10</f>
        <v>48787.7</v>
      </c>
      <c r="I9" s="72">
        <f t="shared" ref="I9:M9" si="2">I10</f>
        <v>54473.4</v>
      </c>
      <c r="J9" s="72">
        <f t="shared" si="2"/>
        <v>56480.4</v>
      </c>
      <c r="K9" s="115">
        <f t="shared" si="2"/>
        <v>42280.6</v>
      </c>
      <c r="L9" s="115">
        <f t="shared" si="2"/>
        <v>44815.6</v>
      </c>
      <c r="M9" s="116">
        <f t="shared" si="2"/>
        <v>44815.6</v>
      </c>
    </row>
    <row r="10" spans="1:14" ht="82.5" customHeight="1" x14ac:dyDescent="0.25">
      <c r="A10" s="41" t="s">
        <v>42</v>
      </c>
      <c r="B10" s="2" t="s">
        <v>13</v>
      </c>
      <c r="C10" s="18" t="s">
        <v>42</v>
      </c>
      <c r="D10" s="1">
        <v>0</v>
      </c>
      <c r="E10" s="3"/>
      <c r="F10" s="4" t="s">
        <v>66</v>
      </c>
      <c r="G10" s="8" t="s">
        <v>52</v>
      </c>
      <c r="H10" s="72">
        <v>48787.7</v>
      </c>
      <c r="I10" s="72">
        <v>54473.4</v>
      </c>
      <c r="J10" s="72">
        <v>56480.4</v>
      </c>
      <c r="K10" s="115">
        <v>42280.6</v>
      </c>
      <c r="L10" s="115">
        <v>44815.6</v>
      </c>
      <c r="M10" s="116">
        <v>44815.6</v>
      </c>
    </row>
    <row r="11" spans="1:14" ht="36" x14ac:dyDescent="0.25">
      <c r="A11" s="41" t="s">
        <v>42</v>
      </c>
      <c r="B11" s="2" t="s">
        <v>13</v>
      </c>
      <c r="C11" s="2" t="s">
        <v>43</v>
      </c>
      <c r="D11" s="19">
        <v>0</v>
      </c>
      <c r="E11" s="10"/>
      <c r="F11" s="11" t="s">
        <v>51</v>
      </c>
      <c r="G11" s="9" t="s">
        <v>10</v>
      </c>
      <c r="H11" s="72">
        <f>H12+H14+H13</f>
        <v>12577.699999999999</v>
      </c>
      <c r="I11" s="72">
        <f t="shared" ref="I11:M11" si="3">I12+I14+I13</f>
        <v>8736.5</v>
      </c>
      <c r="J11" s="72">
        <f t="shared" si="3"/>
        <v>14602.4</v>
      </c>
      <c r="K11" s="115">
        <f t="shared" si="3"/>
        <v>17444.7</v>
      </c>
      <c r="L11" s="115">
        <f t="shared" si="3"/>
        <v>14901.5</v>
      </c>
      <c r="M11" s="116">
        <f t="shared" si="3"/>
        <v>15015.8</v>
      </c>
    </row>
    <row r="12" spans="1:14" ht="36" x14ac:dyDescent="0.25">
      <c r="A12" s="41" t="s">
        <v>42</v>
      </c>
      <c r="B12" s="2" t="s">
        <v>13</v>
      </c>
      <c r="C12" s="18" t="s">
        <v>43</v>
      </c>
      <c r="D12" s="1">
        <v>0</v>
      </c>
      <c r="E12" s="3"/>
      <c r="F12" s="4" t="s">
        <v>67</v>
      </c>
      <c r="G12" s="5" t="s">
        <v>10</v>
      </c>
      <c r="H12" s="73">
        <v>12274.3</v>
      </c>
      <c r="I12" s="74">
        <v>8736.5</v>
      </c>
      <c r="J12" s="73">
        <v>14602.4</v>
      </c>
      <c r="K12" s="117">
        <v>17444.7</v>
      </c>
      <c r="L12" s="117">
        <v>14901.5</v>
      </c>
      <c r="M12" s="118">
        <v>15015.8</v>
      </c>
    </row>
    <row r="13" spans="1:14" ht="27" customHeight="1" x14ac:dyDescent="0.25">
      <c r="A13" s="59" t="s">
        <v>42</v>
      </c>
      <c r="B13" s="60" t="s">
        <v>13</v>
      </c>
      <c r="C13" s="61" t="s">
        <v>43</v>
      </c>
      <c r="D13" s="62">
        <v>0</v>
      </c>
      <c r="E13" s="63"/>
      <c r="F13" s="64" t="s">
        <v>68</v>
      </c>
      <c r="G13" s="65" t="s">
        <v>62</v>
      </c>
      <c r="H13" s="75">
        <v>298.39999999999998</v>
      </c>
      <c r="I13" s="76">
        <v>0</v>
      </c>
      <c r="J13" s="75">
        <v>0</v>
      </c>
      <c r="K13" s="119">
        <v>0</v>
      </c>
      <c r="L13" s="119">
        <v>0</v>
      </c>
      <c r="M13" s="120">
        <v>0</v>
      </c>
    </row>
    <row r="14" spans="1:14" ht="28.5" customHeight="1" thickBot="1" x14ac:dyDescent="0.3">
      <c r="A14" s="59" t="s">
        <v>42</v>
      </c>
      <c r="B14" s="60" t="s">
        <v>13</v>
      </c>
      <c r="C14" s="61" t="s">
        <v>43</v>
      </c>
      <c r="D14" s="62">
        <v>0</v>
      </c>
      <c r="E14" s="63"/>
      <c r="F14" s="64" t="s">
        <v>76</v>
      </c>
      <c r="G14" s="66" t="s">
        <v>62</v>
      </c>
      <c r="H14" s="75">
        <v>5</v>
      </c>
      <c r="I14" s="76">
        <v>0</v>
      </c>
      <c r="J14" s="75">
        <v>0</v>
      </c>
      <c r="K14" s="119">
        <v>0</v>
      </c>
      <c r="L14" s="119">
        <v>0</v>
      </c>
      <c r="M14" s="120">
        <v>0</v>
      </c>
    </row>
    <row r="15" spans="1:14" ht="15.75" customHeight="1" x14ac:dyDescent="0.25">
      <c r="A15" s="34" t="s">
        <v>42</v>
      </c>
      <c r="B15" s="35" t="s">
        <v>14</v>
      </c>
      <c r="C15" s="35"/>
      <c r="D15" s="44"/>
      <c r="E15" s="38"/>
      <c r="F15" s="45" t="s">
        <v>15</v>
      </c>
      <c r="G15" s="40" t="s">
        <v>8</v>
      </c>
      <c r="H15" s="77">
        <f>H16+H19+H24+H28+H30+H29</f>
        <v>156065.90000000002</v>
      </c>
      <c r="I15" s="91">
        <f>I16+I19+I24+I28+I30+I29</f>
        <v>169699.10000000003</v>
      </c>
      <c r="J15" s="77">
        <f>J16+J19+J24+J28+J30</f>
        <v>211149.5</v>
      </c>
      <c r="K15" s="91">
        <f>K16+K19+K24+K28+K29+K30+K31+K33+K32</f>
        <v>172738.56</v>
      </c>
      <c r="L15" s="91">
        <f t="shared" ref="L15:M15" si="4">L16+L19+L24+L28+L29+L30+L31+L33+L32</f>
        <v>183243.30000000002</v>
      </c>
      <c r="M15" s="91">
        <f t="shared" si="4"/>
        <v>184726.5</v>
      </c>
    </row>
    <row r="16" spans="1:14" ht="38.25" customHeight="1" x14ac:dyDescent="0.25">
      <c r="A16" s="41" t="s">
        <v>42</v>
      </c>
      <c r="B16" s="2" t="s">
        <v>14</v>
      </c>
      <c r="C16" s="2" t="s">
        <v>42</v>
      </c>
      <c r="D16" s="19">
        <v>0</v>
      </c>
      <c r="E16" s="3"/>
      <c r="F16" s="11" t="s">
        <v>53</v>
      </c>
      <c r="G16" s="5" t="s">
        <v>10</v>
      </c>
      <c r="H16" s="72">
        <f>H17+H18</f>
        <v>119727.1</v>
      </c>
      <c r="I16" s="72">
        <f t="shared" ref="I16:M16" si="5">I17+I18</f>
        <v>128408.5</v>
      </c>
      <c r="J16" s="72">
        <f t="shared" si="5"/>
        <v>144590.40000000002</v>
      </c>
      <c r="K16" s="115">
        <f t="shared" si="5"/>
        <v>129996.2</v>
      </c>
      <c r="L16" s="115">
        <f t="shared" si="5"/>
        <v>127702.6</v>
      </c>
      <c r="M16" s="116">
        <f t="shared" si="5"/>
        <v>127872.6</v>
      </c>
    </row>
    <row r="17" spans="1:13" ht="110.25" customHeight="1" x14ac:dyDescent="0.25">
      <c r="A17" s="46" t="s">
        <v>42</v>
      </c>
      <c r="B17" s="18" t="s">
        <v>14</v>
      </c>
      <c r="C17" s="18" t="s">
        <v>42</v>
      </c>
      <c r="D17" s="1">
        <v>0</v>
      </c>
      <c r="E17" s="7"/>
      <c r="F17" s="8" t="s">
        <v>69</v>
      </c>
      <c r="G17" s="8" t="s">
        <v>41</v>
      </c>
      <c r="H17" s="78">
        <v>117908.8</v>
      </c>
      <c r="I17" s="78">
        <v>126869.3</v>
      </c>
      <c r="J17" s="78">
        <v>143659.20000000001</v>
      </c>
      <c r="K17" s="83">
        <v>128900.9</v>
      </c>
      <c r="L17" s="83">
        <v>126607.3</v>
      </c>
      <c r="M17" s="84">
        <v>126777.3</v>
      </c>
    </row>
    <row r="18" spans="1:13" ht="62.25" customHeight="1" x14ac:dyDescent="0.25">
      <c r="A18" s="46" t="s">
        <v>42</v>
      </c>
      <c r="B18" s="18" t="s">
        <v>14</v>
      </c>
      <c r="C18" s="18" t="s">
        <v>42</v>
      </c>
      <c r="D18" s="1">
        <v>0</v>
      </c>
      <c r="E18" s="7"/>
      <c r="F18" s="8" t="s">
        <v>70</v>
      </c>
      <c r="G18" s="8" t="s">
        <v>41</v>
      </c>
      <c r="H18" s="78">
        <v>1818.3</v>
      </c>
      <c r="I18" s="78">
        <v>1539.2</v>
      </c>
      <c r="J18" s="78">
        <v>931.2</v>
      </c>
      <c r="K18" s="83">
        <v>1095.3</v>
      </c>
      <c r="L18" s="83">
        <v>1095.3</v>
      </c>
      <c r="M18" s="84">
        <v>1095.3</v>
      </c>
    </row>
    <row r="19" spans="1:13" ht="51" customHeight="1" x14ac:dyDescent="0.25">
      <c r="A19" s="41" t="s">
        <v>42</v>
      </c>
      <c r="B19" s="23">
        <v>2</v>
      </c>
      <c r="C19" s="24" t="s">
        <v>43</v>
      </c>
      <c r="D19" s="23">
        <v>0</v>
      </c>
      <c r="E19" s="22"/>
      <c r="F19" s="15" t="s">
        <v>54</v>
      </c>
      <c r="G19" s="17" t="s">
        <v>10</v>
      </c>
      <c r="H19" s="79">
        <f t="shared" ref="H19:M19" si="6">H20+H22+H23+H21</f>
        <v>35902.000000000007</v>
      </c>
      <c r="I19" s="79">
        <f>I20+I22+I23+I21</f>
        <v>37344.700000000004</v>
      </c>
      <c r="J19" s="79">
        <f>J20+J22+J23+J21</f>
        <v>63404.800000000003</v>
      </c>
      <c r="K19" s="87">
        <f t="shared" si="6"/>
        <v>38903.199999999997</v>
      </c>
      <c r="L19" s="87">
        <f t="shared" si="6"/>
        <v>51655.4</v>
      </c>
      <c r="M19" s="88">
        <f t="shared" si="6"/>
        <v>53005.9</v>
      </c>
    </row>
    <row r="20" spans="1:13" ht="48.75" x14ac:dyDescent="0.25">
      <c r="A20" s="46" t="s">
        <v>42</v>
      </c>
      <c r="B20" s="25">
        <v>2</v>
      </c>
      <c r="C20" s="26" t="s">
        <v>43</v>
      </c>
      <c r="D20" s="25">
        <v>0</v>
      </c>
      <c r="E20" s="25"/>
      <c r="F20" s="8" t="s">
        <v>54</v>
      </c>
      <c r="G20" s="6" t="s">
        <v>10</v>
      </c>
      <c r="H20" s="78">
        <v>34657.800000000003</v>
      </c>
      <c r="I20" s="78">
        <f>33792.9+2237</f>
        <v>36029.9</v>
      </c>
      <c r="J20" s="78">
        <v>63118.8</v>
      </c>
      <c r="K20" s="83">
        <v>38490.199999999997</v>
      </c>
      <c r="L20" s="83">
        <v>51242.400000000001</v>
      </c>
      <c r="M20" s="84">
        <v>52592.9</v>
      </c>
    </row>
    <row r="21" spans="1:13" ht="24.75" x14ac:dyDescent="0.25">
      <c r="A21" s="46" t="s">
        <v>42</v>
      </c>
      <c r="B21" s="25">
        <v>2</v>
      </c>
      <c r="C21" s="26" t="s">
        <v>43</v>
      </c>
      <c r="D21" s="25">
        <v>0</v>
      </c>
      <c r="E21" s="25"/>
      <c r="F21" s="8" t="s">
        <v>71</v>
      </c>
      <c r="G21" s="8" t="s">
        <v>72</v>
      </c>
      <c r="H21" s="78">
        <v>984</v>
      </c>
      <c r="I21" s="78">
        <v>1169</v>
      </c>
      <c r="J21" s="78">
        <v>0</v>
      </c>
      <c r="K21" s="83"/>
      <c r="L21" s="83"/>
      <c r="M21" s="84"/>
    </row>
    <row r="22" spans="1:13" ht="36.75" x14ac:dyDescent="0.25">
      <c r="A22" s="46" t="s">
        <v>42</v>
      </c>
      <c r="B22" s="25">
        <v>2</v>
      </c>
      <c r="C22" s="26" t="s">
        <v>43</v>
      </c>
      <c r="D22" s="25">
        <v>0</v>
      </c>
      <c r="E22" s="25"/>
      <c r="F22" s="8" t="s">
        <v>75</v>
      </c>
      <c r="G22" s="8" t="s">
        <v>41</v>
      </c>
      <c r="H22" s="78">
        <v>3.8</v>
      </c>
      <c r="I22" s="78">
        <v>0</v>
      </c>
      <c r="J22" s="78">
        <v>0</v>
      </c>
      <c r="K22" s="83">
        <v>0</v>
      </c>
      <c r="L22" s="83">
        <v>0</v>
      </c>
      <c r="M22" s="84">
        <v>0</v>
      </c>
    </row>
    <row r="23" spans="1:13" x14ac:dyDescent="0.25">
      <c r="A23" s="46" t="s">
        <v>42</v>
      </c>
      <c r="B23" s="25">
        <v>2</v>
      </c>
      <c r="C23" s="26" t="s">
        <v>43</v>
      </c>
      <c r="D23" s="25">
        <v>0</v>
      </c>
      <c r="E23" s="25"/>
      <c r="F23" s="8" t="s">
        <v>32</v>
      </c>
      <c r="G23" s="6"/>
      <c r="H23" s="78">
        <v>256.39999999999998</v>
      </c>
      <c r="I23" s="78">
        <v>145.80000000000001</v>
      </c>
      <c r="J23" s="78">
        <v>286</v>
      </c>
      <c r="K23" s="83">
        <v>413</v>
      </c>
      <c r="L23" s="83">
        <v>413</v>
      </c>
      <c r="M23" s="84">
        <v>413</v>
      </c>
    </row>
    <row r="24" spans="1:13" ht="36.75" x14ac:dyDescent="0.25">
      <c r="A24" s="41" t="s">
        <v>42</v>
      </c>
      <c r="B24" s="23">
        <v>2</v>
      </c>
      <c r="C24" s="24" t="s">
        <v>44</v>
      </c>
      <c r="D24" s="23">
        <v>0</v>
      </c>
      <c r="E24" s="23"/>
      <c r="F24" s="15" t="s">
        <v>11</v>
      </c>
      <c r="G24" s="6"/>
      <c r="H24" s="79">
        <f>H25</f>
        <v>71.5</v>
      </c>
      <c r="I24" s="79">
        <f>I25+I26+I27</f>
        <v>359.7</v>
      </c>
      <c r="J24" s="79">
        <f t="shared" ref="J24:M24" si="7">J25+J26+J27</f>
        <v>398.29999999999995</v>
      </c>
      <c r="K24" s="87">
        <f t="shared" si="7"/>
        <v>388.36</v>
      </c>
      <c r="L24" s="87">
        <f t="shared" si="7"/>
        <v>392.6</v>
      </c>
      <c r="M24" s="88">
        <f t="shared" si="7"/>
        <v>392.6</v>
      </c>
    </row>
    <row r="25" spans="1:13" ht="24.75" x14ac:dyDescent="0.25">
      <c r="A25" s="46" t="s">
        <v>42</v>
      </c>
      <c r="B25" s="25">
        <v>2</v>
      </c>
      <c r="C25" s="26" t="s">
        <v>44</v>
      </c>
      <c r="D25" s="25">
        <v>0</v>
      </c>
      <c r="E25" s="25"/>
      <c r="F25" s="8" t="s">
        <v>17</v>
      </c>
      <c r="G25" s="17" t="s">
        <v>10</v>
      </c>
      <c r="H25" s="78">
        <v>71.5</v>
      </c>
      <c r="I25" s="78">
        <v>6.2</v>
      </c>
      <c r="J25" s="78">
        <v>9</v>
      </c>
      <c r="K25" s="83">
        <v>11.56</v>
      </c>
      <c r="L25" s="83">
        <v>0</v>
      </c>
      <c r="M25" s="84">
        <v>0</v>
      </c>
    </row>
    <row r="26" spans="1:13" ht="24.75" x14ac:dyDescent="0.25">
      <c r="A26" s="46" t="s">
        <v>42</v>
      </c>
      <c r="B26" s="25">
        <v>2</v>
      </c>
      <c r="C26" s="26" t="s">
        <v>44</v>
      </c>
      <c r="D26" s="25">
        <v>0</v>
      </c>
      <c r="E26" s="25"/>
      <c r="F26" s="8" t="s">
        <v>84</v>
      </c>
      <c r="G26" s="17"/>
      <c r="H26" s="78"/>
      <c r="I26" s="78">
        <v>62.3</v>
      </c>
      <c r="J26" s="78">
        <v>72.599999999999994</v>
      </c>
      <c r="K26" s="83">
        <v>84</v>
      </c>
      <c r="L26" s="83">
        <v>84</v>
      </c>
      <c r="M26" s="84">
        <v>84</v>
      </c>
    </row>
    <row r="27" spans="1:13" ht="24.75" x14ac:dyDescent="0.25">
      <c r="A27" s="46" t="s">
        <v>42</v>
      </c>
      <c r="B27" s="25">
        <v>2</v>
      </c>
      <c r="C27" s="26" t="s">
        <v>44</v>
      </c>
      <c r="D27" s="25">
        <v>0</v>
      </c>
      <c r="E27" s="25"/>
      <c r="F27" s="8" t="s">
        <v>83</v>
      </c>
      <c r="G27" s="17"/>
      <c r="H27" s="78"/>
      <c r="I27" s="78">
        <v>291.2</v>
      </c>
      <c r="J27" s="78">
        <v>316.7</v>
      </c>
      <c r="K27" s="83">
        <v>292.8</v>
      </c>
      <c r="L27" s="83">
        <v>308.60000000000002</v>
      </c>
      <c r="M27" s="84">
        <v>308.60000000000002</v>
      </c>
    </row>
    <row r="28" spans="1:13" ht="72.75" x14ac:dyDescent="0.25">
      <c r="A28" s="41" t="s">
        <v>42</v>
      </c>
      <c r="B28" s="23">
        <v>2</v>
      </c>
      <c r="C28" s="24" t="s">
        <v>45</v>
      </c>
      <c r="D28" s="23">
        <v>0</v>
      </c>
      <c r="E28" s="23"/>
      <c r="F28" s="15" t="s">
        <v>73</v>
      </c>
      <c r="G28" s="15" t="s">
        <v>41</v>
      </c>
      <c r="H28" s="79">
        <v>213.2</v>
      </c>
      <c r="I28" s="79">
        <v>213.1</v>
      </c>
      <c r="J28" s="79">
        <v>190.2</v>
      </c>
      <c r="K28" s="87">
        <v>196.2</v>
      </c>
      <c r="L28" s="87">
        <v>196.2</v>
      </c>
      <c r="M28" s="88">
        <v>196.2</v>
      </c>
    </row>
    <row r="29" spans="1:13" ht="36.75" x14ac:dyDescent="0.25">
      <c r="A29" s="59" t="s">
        <v>42</v>
      </c>
      <c r="B29" s="67">
        <v>2</v>
      </c>
      <c r="C29" s="68" t="s">
        <v>46</v>
      </c>
      <c r="D29" s="67">
        <v>0</v>
      </c>
      <c r="E29" s="67"/>
      <c r="F29" s="69" t="s">
        <v>79</v>
      </c>
      <c r="G29" s="69" t="s">
        <v>80</v>
      </c>
      <c r="H29" s="80">
        <v>152.1</v>
      </c>
      <c r="I29" s="80">
        <v>2268.5</v>
      </c>
      <c r="J29" s="80">
        <v>0</v>
      </c>
      <c r="K29" s="121">
        <v>0</v>
      </c>
      <c r="L29" s="121">
        <v>0</v>
      </c>
      <c r="M29" s="122">
        <v>0</v>
      </c>
    </row>
    <row r="30" spans="1:13" ht="36.75" x14ac:dyDescent="0.25">
      <c r="A30" s="59" t="s">
        <v>42</v>
      </c>
      <c r="B30" s="67">
        <v>2</v>
      </c>
      <c r="C30" s="68" t="s">
        <v>47</v>
      </c>
      <c r="D30" s="67">
        <v>0</v>
      </c>
      <c r="E30" s="67"/>
      <c r="F30" s="69" t="s">
        <v>81</v>
      </c>
      <c r="G30" s="69" t="s">
        <v>41</v>
      </c>
      <c r="H30" s="80"/>
      <c r="I30" s="80">
        <v>1104.5999999999999</v>
      </c>
      <c r="J30" s="80">
        <v>2565.8000000000002</v>
      </c>
      <c r="K30" s="121">
        <v>2509.9</v>
      </c>
      <c r="L30" s="121">
        <v>2533.1</v>
      </c>
      <c r="M30" s="122">
        <v>2606.4</v>
      </c>
    </row>
    <row r="31" spans="1:13" ht="60.75" x14ac:dyDescent="0.25">
      <c r="A31" s="41" t="s">
        <v>42</v>
      </c>
      <c r="B31" s="23">
        <v>2</v>
      </c>
      <c r="C31" s="24" t="s">
        <v>85</v>
      </c>
      <c r="D31" s="23">
        <v>0</v>
      </c>
      <c r="E31" s="23"/>
      <c r="F31" s="15" t="s">
        <v>88</v>
      </c>
      <c r="G31" s="15" t="s">
        <v>41</v>
      </c>
      <c r="H31" s="79"/>
      <c r="I31" s="79"/>
      <c r="J31" s="79"/>
      <c r="K31" s="87">
        <v>744.7</v>
      </c>
      <c r="L31" s="87">
        <v>687.3</v>
      </c>
      <c r="M31" s="88">
        <v>652.79999999999995</v>
      </c>
    </row>
    <row r="32" spans="1:13" ht="72.75" x14ac:dyDescent="0.25">
      <c r="A32" s="41" t="s">
        <v>42</v>
      </c>
      <c r="B32" s="23">
        <v>2</v>
      </c>
      <c r="C32" s="24" t="s">
        <v>87</v>
      </c>
      <c r="D32" s="23">
        <v>0</v>
      </c>
      <c r="E32" s="23"/>
      <c r="F32" s="15" t="s">
        <v>90</v>
      </c>
      <c r="G32" s="15" t="s">
        <v>61</v>
      </c>
      <c r="H32" s="79"/>
      <c r="I32" s="79"/>
      <c r="J32" s="79"/>
      <c r="K32" s="87">
        <v>0</v>
      </c>
      <c r="L32" s="87">
        <v>76.099999999999994</v>
      </c>
      <c r="M32" s="88"/>
    </row>
    <row r="33" spans="1:13" ht="49.5" thickBot="1" x14ac:dyDescent="0.3">
      <c r="A33" s="104" t="s">
        <v>42</v>
      </c>
      <c r="B33" s="105">
        <v>2</v>
      </c>
      <c r="C33" s="106" t="s">
        <v>89</v>
      </c>
      <c r="D33" s="105">
        <v>0</v>
      </c>
      <c r="E33" s="105"/>
      <c r="F33" s="107" t="s">
        <v>86</v>
      </c>
      <c r="G33" s="107" t="s">
        <v>41</v>
      </c>
      <c r="H33" s="108">
        <v>0</v>
      </c>
      <c r="I33" s="108">
        <v>0</v>
      </c>
      <c r="J33" s="108">
        <v>0</v>
      </c>
      <c r="K33" s="123">
        <v>0</v>
      </c>
      <c r="L33" s="123">
        <v>0</v>
      </c>
      <c r="M33" s="124">
        <v>0</v>
      </c>
    </row>
    <row r="34" spans="1:13" ht="17.25" customHeight="1" x14ac:dyDescent="0.25">
      <c r="A34" s="98" t="s">
        <v>42</v>
      </c>
      <c r="B34" s="99">
        <v>3</v>
      </c>
      <c r="C34" s="100"/>
      <c r="D34" s="99"/>
      <c r="E34" s="99"/>
      <c r="F34" s="101" t="s">
        <v>18</v>
      </c>
      <c r="G34" s="102" t="s">
        <v>10</v>
      </c>
      <c r="H34" s="103">
        <f>H35+H37</f>
        <v>14291.9</v>
      </c>
      <c r="I34" s="103">
        <f>I35+I37+I36</f>
        <v>15717.2</v>
      </c>
      <c r="J34" s="103">
        <f t="shared" ref="J34:M34" si="8">J35+J37+J36</f>
        <v>22736</v>
      </c>
      <c r="K34" s="125">
        <f t="shared" si="8"/>
        <v>19837.8</v>
      </c>
      <c r="L34" s="125">
        <f t="shared" si="8"/>
        <v>23622.5</v>
      </c>
      <c r="M34" s="126">
        <f t="shared" si="8"/>
        <v>23911.599999999999</v>
      </c>
    </row>
    <row r="35" spans="1:13" ht="24.75" x14ac:dyDescent="0.25">
      <c r="A35" s="41" t="s">
        <v>42</v>
      </c>
      <c r="B35" s="23">
        <v>3</v>
      </c>
      <c r="C35" s="24" t="s">
        <v>42</v>
      </c>
      <c r="D35" s="23">
        <v>0</v>
      </c>
      <c r="E35" s="25"/>
      <c r="F35" s="15" t="s">
        <v>55</v>
      </c>
      <c r="G35" s="16" t="s">
        <v>10</v>
      </c>
      <c r="H35" s="79">
        <v>14291.9</v>
      </c>
      <c r="I35" s="79">
        <v>14332</v>
      </c>
      <c r="J35" s="79">
        <v>19446.7</v>
      </c>
      <c r="K35" s="87">
        <v>19837.8</v>
      </c>
      <c r="L35" s="87">
        <v>23622.5</v>
      </c>
      <c r="M35" s="88">
        <v>23911.599999999999</v>
      </c>
    </row>
    <row r="36" spans="1:13" ht="24.75" x14ac:dyDescent="0.25">
      <c r="A36" s="46" t="s">
        <v>42</v>
      </c>
      <c r="B36" s="25">
        <v>3</v>
      </c>
      <c r="C36" s="26" t="s">
        <v>42</v>
      </c>
      <c r="D36" s="25">
        <v>0</v>
      </c>
      <c r="E36" s="25"/>
      <c r="F36" s="8" t="s">
        <v>74</v>
      </c>
      <c r="G36" s="16" t="s">
        <v>10</v>
      </c>
      <c r="H36" s="78">
        <v>0</v>
      </c>
      <c r="I36" s="78">
        <v>0</v>
      </c>
      <c r="J36" s="78">
        <v>0</v>
      </c>
      <c r="K36" s="83">
        <v>0</v>
      </c>
      <c r="L36" s="83">
        <v>0</v>
      </c>
      <c r="M36" s="84">
        <v>0</v>
      </c>
    </row>
    <row r="37" spans="1:13" ht="37.5" thickBot="1" x14ac:dyDescent="0.3">
      <c r="A37" s="92" t="s">
        <v>42</v>
      </c>
      <c r="B37" s="93">
        <v>3</v>
      </c>
      <c r="C37" s="94" t="s">
        <v>43</v>
      </c>
      <c r="D37" s="93">
        <v>0</v>
      </c>
      <c r="E37" s="93"/>
      <c r="F37" s="95" t="s">
        <v>82</v>
      </c>
      <c r="G37" s="96" t="s">
        <v>10</v>
      </c>
      <c r="H37" s="97">
        <v>0</v>
      </c>
      <c r="I37" s="97">
        <v>1385.2</v>
      </c>
      <c r="J37" s="97">
        <v>3289.3</v>
      </c>
      <c r="K37" s="127">
        <v>0</v>
      </c>
      <c r="L37" s="127"/>
      <c r="M37" s="128"/>
    </row>
    <row r="38" spans="1:13" ht="43.5" customHeight="1" x14ac:dyDescent="0.25">
      <c r="A38" s="34" t="s">
        <v>42</v>
      </c>
      <c r="B38" s="50">
        <v>4</v>
      </c>
      <c r="C38" s="51"/>
      <c r="D38" s="50"/>
      <c r="E38" s="50"/>
      <c r="F38" s="52" t="s">
        <v>77</v>
      </c>
      <c r="G38" s="53" t="s">
        <v>61</v>
      </c>
      <c r="H38" s="82">
        <f>H39+H40+H41</f>
        <v>2713.6</v>
      </c>
      <c r="I38" s="82">
        <f t="shared" ref="I38:M38" si="9">I39+I40+I41</f>
        <v>75.7</v>
      </c>
      <c r="J38" s="82">
        <f t="shared" si="9"/>
        <v>2678.6000000000004</v>
      </c>
      <c r="K38" s="85">
        <f t="shared" si="9"/>
        <v>2758.4</v>
      </c>
      <c r="L38" s="85">
        <f t="shared" si="9"/>
        <v>2758.4</v>
      </c>
      <c r="M38" s="86">
        <f t="shared" si="9"/>
        <v>2758.4</v>
      </c>
    </row>
    <row r="39" spans="1:13" ht="24.75" x14ac:dyDescent="0.25">
      <c r="A39" s="41" t="s">
        <v>42</v>
      </c>
      <c r="B39" s="23">
        <v>4</v>
      </c>
      <c r="C39" s="24" t="s">
        <v>42</v>
      </c>
      <c r="D39" s="23">
        <v>0</v>
      </c>
      <c r="E39" s="23"/>
      <c r="F39" s="15" t="s">
        <v>56</v>
      </c>
      <c r="G39" s="6" t="s">
        <v>10</v>
      </c>
      <c r="H39" s="83">
        <v>592.79999999999995</v>
      </c>
      <c r="I39" s="78">
        <v>41.7</v>
      </c>
      <c r="J39" s="78">
        <v>2040.9</v>
      </c>
      <c r="K39" s="83">
        <v>2112.4</v>
      </c>
      <c r="L39" s="83">
        <v>2112.4</v>
      </c>
      <c r="M39" s="84">
        <v>2112.4</v>
      </c>
    </row>
    <row r="40" spans="1:13" ht="25.5" customHeight="1" x14ac:dyDescent="0.25">
      <c r="A40" s="41" t="s">
        <v>42</v>
      </c>
      <c r="B40" s="23">
        <v>4</v>
      </c>
      <c r="C40" s="24" t="s">
        <v>43</v>
      </c>
      <c r="D40" s="23">
        <v>0</v>
      </c>
      <c r="E40" s="23"/>
      <c r="F40" s="15" t="s">
        <v>57</v>
      </c>
      <c r="G40" s="6" t="s">
        <v>10</v>
      </c>
      <c r="H40" s="78">
        <v>1638.2</v>
      </c>
      <c r="I40" s="78">
        <v>34</v>
      </c>
      <c r="J40" s="78">
        <v>221.9</v>
      </c>
      <c r="K40" s="83">
        <v>214</v>
      </c>
      <c r="L40" s="83">
        <v>214</v>
      </c>
      <c r="M40" s="84">
        <v>214</v>
      </c>
    </row>
    <row r="41" spans="1:13" ht="84" customHeight="1" thickBot="1" x14ac:dyDescent="0.3">
      <c r="A41" s="42" t="s">
        <v>42</v>
      </c>
      <c r="B41" s="54">
        <v>4</v>
      </c>
      <c r="C41" s="55" t="s">
        <v>44</v>
      </c>
      <c r="D41" s="54">
        <v>0</v>
      </c>
      <c r="E41" s="54"/>
      <c r="F41" s="56" t="s">
        <v>78</v>
      </c>
      <c r="G41" s="57" t="s">
        <v>10</v>
      </c>
      <c r="H41" s="81">
        <v>482.6</v>
      </c>
      <c r="I41" s="81">
        <v>0</v>
      </c>
      <c r="J41" s="81">
        <v>415.8</v>
      </c>
      <c r="K41" s="89">
        <v>432</v>
      </c>
      <c r="L41" s="89">
        <v>432</v>
      </c>
      <c r="M41" s="90">
        <v>432</v>
      </c>
    </row>
    <row r="42" spans="1:13" ht="31.5" customHeight="1" x14ac:dyDescent="0.25">
      <c r="A42" s="34" t="s">
        <v>42</v>
      </c>
      <c r="B42" s="50">
        <v>5</v>
      </c>
      <c r="C42" s="51"/>
      <c r="D42" s="50"/>
      <c r="E42" s="50"/>
      <c r="F42" s="52" t="s">
        <v>19</v>
      </c>
      <c r="G42" s="53" t="s">
        <v>8</v>
      </c>
      <c r="H42" s="85">
        <f>H43+H44+H49+H52+H57+H61</f>
        <v>24226</v>
      </c>
      <c r="I42" s="85">
        <f t="shared" ref="I42:M42" si="10">I43+I44+I49+I52+I57+I61</f>
        <v>31369</v>
      </c>
      <c r="J42" s="85">
        <f t="shared" si="10"/>
        <v>33685.100000000006</v>
      </c>
      <c r="K42" s="85">
        <f t="shared" si="10"/>
        <v>32798.800000000003</v>
      </c>
      <c r="L42" s="85">
        <f t="shared" si="10"/>
        <v>33758.699999999997</v>
      </c>
      <c r="M42" s="86">
        <f t="shared" si="10"/>
        <v>33819.1</v>
      </c>
    </row>
    <row r="43" spans="1:13" ht="27.75" customHeight="1" x14ac:dyDescent="0.25">
      <c r="A43" s="41" t="s">
        <v>42</v>
      </c>
      <c r="B43" s="23">
        <v>5</v>
      </c>
      <c r="C43" s="24" t="s">
        <v>42</v>
      </c>
      <c r="D43" s="23">
        <v>0</v>
      </c>
      <c r="E43" s="25"/>
      <c r="F43" s="15" t="s">
        <v>58</v>
      </c>
      <c r="G43" s="17" t="s">
        <v>10</v>
      </c>
      <c r="H43" s="87">
        <v>22869.4</v>
      </c>
      <c r="I43" s="87">
        <v>30774.2</v>
      </c>
      <c r="J43" s="87">
        <v>33222.400000000001</v>
      </c>
      <c r="K43" s="87">
        <v>31364.799999999999</v>
      </c>
      <c r="L43" s="87">
        <v>32494.6</v>
      </c>
      <c r="M43" s="88">
        <v>32555</v>
      </c>
    </row>
    <row r="44" spans="1:13" ht="24.75" x14ac:dyDescent="0.25">
      <c r="A44" s="41" t="s">
        <v>42</v>
      </c>
      <c r="B44" s="23">
        <v>5</v>
      </c>
      <c r="C44" s="24" t="s">
        <v>43</v>
      </c>
      <c r="D44" s="23">
        <v>0</v>
      </c>
      <c r="E44" s="25"/>
      <c r="F44" s="15" t="s">
        <v>20</v>
      </c>
      <c r="G44" s="17" t="s">
        <v>10</v>
      </c>
      <c r="H44" s="87">
        <f>H45+H46+H47+H48</f>
        <v>202.5</v>
      </c>
      <c r="I44" s="87">
        <f t="shared" ref="I44:M44" si="11">I45+I46+I47+I48</f>
        <v>131.1</v>
      </c>
      <c r="J44" s="87">
        <f t="shared" si="11"/>
        <v>35</v>
      </c>
      <c r="K44" s="87">
        <f t="shared" si="11"/>
        <v>120</v>
      </c>
      <c r="L44" s="87">
        <f t="shared" si="11"/>
        <v>120</v>
      </c>
      <c r="M44" s="88">
        <f t="shared" si="11"/>
        <v>120</v>
      </c>
    </row>
    <row r="45" spans="1:13" ht="39" customHeight="1" x14ac:dyDescent="0.25">
      <c r="A45" s="46" t="s">
        <v>42</v>
      </c>
      <c r="B45" s="25">
        <v>5</v>
      </c>
      <c r="C45" s="26" t="s">
        <v>43</v>
      </c>
      <c r="D45" s="25">
        <v>0</v>
      </c>
      <c r="E45" s="25"/>
      <c r="F45" s="8" t="s">
        <v>21</v>
      </c>
      <c r="G45" s="6" t="s">
        <v>10</v>
      </c>
      <c r="H45" s="83">
        <v>123.3</v>
      </c>
      <c r="I45" s="83"/>
      <c r="J45" s="83">
        <v>35</v>
      </c>
      <c r="K45" s="83">
        <v>50</v>
      </c>
      <c r="L45" s="83">
        <v>50</v>
      </c>
      <c r="M45" s="84">
        <v>50</v>
      </c>
    </row>
    <row r="46" spans="1:13" ht="36.75" x14ac:dyDescent="0.25">
      <c r="A46" s="46" t="s">
        <v>42</v>
      </c>
      <c r="B46" s="25">
        <v>5</v>
      </c>
      <c r="C46" s="26" t="s">
        <v>43</v>
      </c>
      <c r="D46" s="25">
        <v>0</v>
      </c>
      <c r="E46" s="25"/>
      <c r="F46" s="8" t="s">
        <v>22</v>
      </c>
      <c r="G46" s="6" t="s">
        <v>10</v>
      </c>
      <c r="H46" s="83">
        <v>50</v>
      </c>
      <c r="I46" s="83">
        <v>131.1</v>
      </c>
      <c r="J46" s="83">
        <v>0</v>
      </c>
      <c r="K46" s="83">
        <v>50</v>
      </c>
      <c r="L46" s="83">
        <v>50</v>
      </c>
      <c r="M46" s="84">
        <v>50</v>
      </c>
    </row>
    <row r="47" spans="1:13" x14ac:dyDescent="0.25">
      <c r="A47" s="46" t="s">
        <v>42</v>
      </c>
      <c r="B47" s="25">
        <v>5</v>
      </c>
      <c r="C47" s="26" t="s">
        <v>43</v>
      </c>
      <c r="D47" s="25">
        <v>0</v>
      </c>
      <c r="E47" s="25"/>
      <c r="F47" s="8" t="s">
        <v>23</v>
      </c>
      <c r="G47" s="6" t="s">
        <v>10</v>
      </c>
      <c r="H47" s="83">
        <v>9.1999999999999993</v>
      </c>
      <c r="I47" s="83">
        <v>0</v>
      </c>
      <c r="J47" s="83">
        <v>0</v>
      </c>
      <c r="K47" s="83">
        <v>0</v>
      </c>
      <c r="L47" s="83">
        <v>0</v>
      </c>
      <c r="M47" s="84">
        <v>0</v>
      </c>
    </row>
    <row r="48" spans="1:13" ht="48.75" x14ac:dyDescent="0.25">
      <c r="A48" s="46" t="s">
        <v>42</v>
      </c>
      <c r="B48" s="25">
        <v>5</v>
      </c>
      <c r="C48" s="26" t="s">
        <v>43</v>
      </c>
      <c r="D48" s="25">
        <v>0</v>
      </c>
      <c r="E48" s="25"/>
      <c r="F48" s="8" t="s">
        <v>24</v>
      </c>
      <c r="G48" s="6" t="s">
        <v>10</v>
      </c>
      <c r="H48" s="83">
        <v>20</v>
      </c>
      <c r="I48" s="83">
        <v>0</v>
      </c>
      <c r="J48" s="83">
        <v>0</v>
      </c>
      <c r="K48" s="83">
        <v>20</v>
      </c>
      <c r="L48" s="83">
        <v>20</v>
      </c>
      <c r="M48" s="84">
        <v>20</v>
      </c>
    </row>
    <row r="49" spans="1:13" ht="36.75" x14ac:dyDescent="0.25">
      <c r="A49" s="41" t="s">
        <v>42</v>
      </c>
      <c r="B49" s="23">
        <v>5</v>
      </c>
      <c r="C49" s="24" t="s">
        <v>44</v>
      </c>
      <c r="D49" s="23">
        <v>0</v>
      </c>
      <c r="E49" s="25"/>
      <c r="F49" s="15" t="s">
        <v>25</v>
      </c>
      <c r="G49" s="6" t="s">
        <v>10</v>
      </c>
      <c r="H49" s="87">
        <f>H50+H51</f>
        <v>111.5</v>
      </c>
      <c r="I49" s="87">
        <f t="shared" ref="I49:M49" si="12">I50+I51</f>
        <v>65.099999999999994</v>
      </c>
      <c r="J49" s="87">
        <f t="shared" si="12"/>
        <v>0</v>
      </c>
      <c r="K49" s="87">
        <f t="shared" si="12"/>
        <v>354</v>
      </c>
      <c r="L49" s="87">
        <f t="shared" si="12"/>
        <v>266.10000000000002</v>
      </c>
      <c r="M49" s="88">
        <f t="shared" si="12"/>
        <v>266.10000000000002</v>
      </c>
    </row>
    <row r="50" spans="1:13" x14ac:dyDescent="0.25">
      <c r="A50" s="46" t="s">
        <v>42</v>
      </c>
      <c r="B50" s="25">
        <v>5</v>
      </c>
      <c r="C50" s="26" t="s">
        <v>44</v>
      </c>
      <c r="D50" s="25">
        <v>0</v>
      </c>
      <c r="E50" s="25"/>
      <c r="F50" s="8" t="s">
        <v>26</v>
      </c>
      <c r="G50" s="6" t="s">
        <v>10</v>
      </c>
      <c r="H50" s="83">
        <v>111.5</v>
      </c>
      <c r="I50" s="83"/>
      <c r="J50" s="83">
        <v>0</v>
      </c>
      <c r="K50" s="83">
        <v>266</v>
      </c>
      <c r="L50" s="83">
        <v>266.10000000000002</v>
      </c>
      <c r="M50" s="84">
        <v>266.10000000000002</v>
      </c>
    </row>
    <row r="51" spans="1:13" ht="24.75" x14ac:dyDescent="0.25">
      <c r="A51" s="46" t="s">
        <v>42</v>
      </c>
      <c r="B51" s="25">
        <v>5</v>
      </c>
      <c r="C51" s="26" t="s">
        <v>44</v>
      </c>
      <c r="D51" s="25">
        <v>0</v>
      </c>
      <c r="E51" s="25"/>
      <c r="F51" s="8" t="s">
        <v>27</v>
      </c>
      <c r="G51" s="6" t="s">
        <v>10</v>
      </c>
      <c r="H51" s="83">
        <v>0</v>
      </c>
      <c r="I51" s="83">
        <v>65.099999999999994</v>
      </c>
      <c r="J51" s="83">
        <v>0</v>
      </c>
      <c r="K51" s="83">
        <v>88</v>
      </c>
      <c r="L51" s="83">
        <v>0</v>
      </c>
      <c r="M51" s="84">
        <v>0</v>
      </c>
    </row>
    <row r="52" spans="1:13" ht="24.75" x14ac:dyDescent="0.25">
      <c r="A52" s="41" t="s">
        <v>42</v>
      </c>
      <c r="B52" s="23">
        <v>5</v>
      </c>
      <c r="C52" s="24" t="s">
        <v>45</v>
      </c>
      <c r="D52" s="23">
        <v>0</v>
      </c>
      <c r="E52" s="25"/>
      <c r="F52" s="15" t="s">
        <v>28</v>
      </c>
      <c r="G52" s="6" t="s">
        <v>10</v>
      </c>
      <c r="H52" s="87">
        <f>H53+H54+H55+H56</f>
        <v>208.10000000000002</v>
      </c>
      <c r="I52" s="87">
        <f t="shared" ref="I52:M52" si="13">I53+I54+I55+I56</f>
        <v>105.5</v>
      </c>
      <c r="J52" s="87">
        <f t="shared" si="13"/>
        <v>0</v>
      </c>
      <c r="K52" s="87">
        <f t="shared" si="13"/>
        <v>100</v>
      </c>
      <c r="L52" s="87">
        <f t="shared" si="13"/>
        <v>100</v>
      </c>
      <c r="M52" s="88">
        <f t="shared" si="13"/>
        <v>100</v>
      </c>
    </row>
    <row r="53" spans="1:13" x14ac:dyDescent="0.25">
      <c r="A53" s="46" t="s">
        <v>42</v>
      </c>
      <c r="B53" s="25">
        <v>5</v>
      </c>
      <c r="C53" s="26" t="s">
        <v>45</v>
      </c>
      <c r="D53" s="25">
        <v>0</v>
      </c>
      <c r="E53" s="25"/>
      <c r="F53" s="8" t="s">
        <v>29</v>
      </c>
      <c r="G53" s="6" t="s">
        <v>10</v>
      </c>
      <c r="H53" s="83">
        <v>90.9</v>
      </c>
      <c r="I53" s="83">
        <v>100</v>
      </c>
      <c r="J53" s="83">
        <v>0</v>
      </c>
      <c r="K53" s="83">
        <v>80</v>
      </c>
      <c r="L53" s="83">
        <v>80</v>
      </c>
      <c r="M53" s="84">
        <v>80</v>
      </c>
    </row>
    <row r="54" spans="1:13" ht="36.75" x14ac:dyDescent="0.25">
      <c r="A54" s="46" t="s">
        <v>42</v>
      </c>
      <c r="B54" s="25">
        <v>5</v>
      </c>
      <c r="C54" s="26" t="s">
        <v>45</v>
      </c>
      <c r="D54" s="25">
        <v>0</v>
      </c>
      <c r="E54" s="25"/>
      <c r="F54" s="8" t="s">
        <v>30</v>
      </c>
      <c r="G54" s="6" t="s">
        <v>10</v>
      </c>
      <c r="H54" s="83">
        <v>97.2</v>
      </c>
      <c r="I54" s="83">
        <v>5.5</v>
      </c>
      <c r="J54" s="83">
        <v>0</v>
      </c>
      <c r="K54" s="83">
        <v>0</v>
      </c>
      <c r="L54" s="83">
        <v>0</v>
      </c>
      <c r="M54" s="84">
        <v>0</v>
      </c>
    </row>
    <row r="55" spans="1:13" ht="24.75" x14ac:dyDescent="0.25">
      <c r="A55" s="46" t="s">
        <v>42</v>
      </c>
      <c r="B55" s="25">
        <v>5</v>
      </c>
      <c r="C55" s="26" t="s">
        <v>45</v>
      </c>
      <c r="D55" s="25">
        <v>0</v>
      </c>
      <c r="E55" s="25"/>
      <c r="F55" s="8" t="s">
        <v>31</v>
      </c>
      <c r="G55" s="6" t="s">
        <v>10</v>
      </c>
      <c r="H55" s="83">
        <v>20</v>
      </c>
      <c r="I55" s="83">
        <v>0</v>
      </c>
      <c r="J55" s="83">
        <v>0</v>
      </c>
      <c r="K55" s="83">
        <v>20</v>
      </c>
      <c r="L55" s="83">
        <v>20</v>
      </c>
      <c r="M55" s="84">
        <v>20</v>
      </c>
    </row>
    <row r="56" spans="1:13" ht="24.75" x14ac:dyDescent="0.25">
      <c r="A56" s="46" t="s">
        <v>42</v>
      </c>
      <c r="B56" s="25">
        <v>5</v>
      </c>
      <c r="C56" s="26" t="s">
        <v>45</v>
      </c>
      <c r="D56" s="25">
        <v>0</v>
      </c>
      <c r="E56" s="25"/>
      <c r="F56" s="8" t="s">
        <v>59</v>
      </c>
      <c r="G56" s="6" t="s">
        <v>10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4">
        <v>0</v>
      </c>
    </row>
    <row r="57" spans="1:13" ht="36.75" x14ac:dyDescent="0.25">
      <c r="A57" s="41" t="s">
        <v>42</v>
      </c>
      <c r="B57" s="23">
        <v>5</v>
      </c>
      <c r="C57" s="24" t="s">
        <v>46</v>
      </c>
      <c r="D57" s="23">
        <v>0</v>
      </c>
      <c r="E57" s="25"/>
      <c r="F57" s="15" t="s">
        <v>33</v>
      </c>
      <c r="G57" s="17" t="s">
        <v>10</v>
      </c>
      <c r="H57" s="87">
        <f>H58+H59+H60</f>
        <v>491.7</v>
      </c>
      <c r="I57" s="87">
        <f t="shared" ref="I57:M57" si="14">I58+I59+I60</f>
        <v>245.2</v>
      </c>
      <c r="J57" s="87">
        <f t="shared" si="14"/>
        <v>408.3</v>
      </c>
      <c r="K57" s="87">
        <f t="shared" si="14"/>
        <v>750</v>
      </c>
      <c r="L57" s="87">
        <f t="shared" si="14"/>
        <v>750</v>
      </c>
      <c r="M57" s="88">
        <f t="shared" si="14"/>
        <v>750</v>
      </c>
    </row>
    <row r="58" spans="1:13" ht="24.75" x14ac:dyDescent="0.25">
      <c r="A58" s="46" t="s">
        <v>42</v>
      </c>
      <c r="B58" s="25">
        <v>5</v>
      </c>
      <c r="C58" s="26" t="s">
        <v>46</v>
      </c>
      <c r="D58" s="25">
        <v>0</v>
      </c>
      <c r="E58" s="25"/>
      <c r="F58" s="8" t="s">
        <v>34</v>
      </c>
      <c r="G58" s="6" t="s">
        <v>10</v>
      </c>
      <c r="H58" s="83">
        <v>473.9</v>
      </c>
      <c r="I58" s="83">
        <v>245.2</v>
      </c>
      <c r="J58" s="83">
        <v>400</v>
      </c>
      <c r="K58" s="83">
        <v>600</v>
      </c>
      <c r="L58" s="83">
        <v>600</v>
      </c>
      <c r="M58" s="84">
        <v>600</v>
      </c>
    </row>
    <row r="59" spans="1:13" ht="36.75" x14ac:dyDescent="0.25">
      <c r="A59" s="46" t="s">
        <v>42</v>
      </c>
      <c r="B59" s="25">
        <v>5</v>
      </c>
      <c r="C59" s="26" t="s">
        <v>46</v>
      </c>
      <c r="D59" s="25">
        <v>0</v>
      </c>
      <c r="E59" s="25"/>
      <c r="F59" s="8" t="s">
        <v>35</v>
      </c>
      <c r="G59" s="6" t="s">
        <v>10</v>
      </c>
      <c r="H59" s="83"/>
      <c r="I59" s="83">
        <v>0</v>
      </c>
      <c r="J59" s="83"/>
      <c r="K59" s="83">
        <v>100</v>
      </c>
      <c r="L59" s="83">
        <v>100</v>
      </c>
      <c r="M59" s="84">
        <v>100</v>
      </c>
    </row>
    <row r="60" spans="1:13" ht="24.75" x14ac:dyDescent="0.25">
      <c r="A60" s="46" t="s">
        <v>42</v>
      </c>
      <c r="B60" s="25">
        <v>5</v>
      </c>
      <c r="C60" s="26" t="s">
        <v>46</v>
      </c>
      <c r="D60" s="25">
        <v>0</v>
      </c>
      <c r="E60" s="25"/>
      <c r="F60" s="8" t="s">
        <v>36</v>
      </c>
      <c r="G60" s="6" t="s">
        <v>10</v>
      </c>
      <c r="H60" s="83">
        <v>17.8</v>
      </c>
      <c r="I60" s="83">
        <v>0</v>
      </c>
      <c r="J60" s="83">
        <v>8.3000000000000007</v>
      </c>
      <c r="K60" s="83">
        <v>50</v>
      </c>
      <c r="L60" s="83">
        <v>50</v>
      </c>
      <c r="M60" s="84">
        <v>50</v>
      </c>
    </row>
    <row r="61" spans="1:13" ht="36.75" customHeight="1" x14ac:dyDescent="0.25">
      <c r="A61" s="41" t="s">
        <v>42</v>
      </c>
      <c r="B61" s="23">
        <v>5</v>
      </c>
      <c r="C61" s="24" t="s">
        <v>47</v>
      </c>
      <c r="D61" s="23">
        <v>0</v>
      </c>
      <c r="E61" s="23"/>
      <c r="F61" s="15" t="s">
        <v>11</v>
      </c>
      <c r="G61" s="15" t="s">
        <v>37</v>
      </c>
      <c r="H61" s="87">
        <f>H62+H63+H64+H65+H66</f>
        <v>342.8</v>
      </c>
      <c r="I61" s="87">
        <f t="shared" ref="I61:M61" si="15">I62+I63+I64+I65+I66</f>
        <v>47.9</v>
      </c>
      <c r="J61" s="87">
        <f t="shared" si="15"/>
        <v>19.399999999999999</v>
      </c>
      <c r="K61" s="87">
        <f t="shared" si="15"/>
        <v>110</v>
      </c>
      <c r="L61" s="87">
        <f t="shared" si="15"/>
        <v>28</v>
      </c>
      <c r="M61" s="88">
        <f t="shared" si="15"/>
        <v>28</v>
      </c>
    </row>
    <row r="62" spans="1:13" ht="24.75" x14ac:dyDescent="0.25">
      <c r="A62" s="46" t="s">
        <v>42</v>
      </c>
      <c r="B62" s="25">
        <v>5</v>
      </c>
      <c r="C62" s="26" t="s">
        <v>47</v>
      </c>
      <c r="D62" s="25">
        <v>0</v>
      </c>
      <c r="E62" s="25"/>
      <c r="F62" s="8" t="s">
        <v>38</v>
      </c>
      <c r="G62" s="8" t="s">
        <v>10</v>
      </c>
      <c r="H62" s="83">
        <v>233.8</v>
      </c>
      <c r="I62" s="83"/>
      <c r="J62" s="83">
        <v>8.4</v>
      </c>
      <c r="K62" s="83">
        <v>100</v>
      </c>
      <c r="L62" s="83">
        <v>18</v>
      </c>
      <c r="M62" s="84">
        <v>18</v>
      </c>
    </row>
    <row r="63" spans="1:13" x14ac:dyDescent="0.25">
      <c r="A63" s="46" t="s">
        <v>42</v>
      </c>
      <c r="B63" s="25">
        <v>5</v>
      </c>
      <c r="C63" s="26" t="s">
        <v>47</v>
      </c>
      <c r="D63" s="25">
        <v>0</v>
      </c>
      <c r="E63" s="25"/>
      <c r="F63" s="8" t="s">
        <v>40</v>
      </c>
      <c r="G63" s="8" t="s">
        <v>10</v>
      </c>
      <c r="H63" s="83">
        <v>49</v>
      </c>
      <c r="I63" s="83"/>
      <c r="J63" s="83"/>
      <c r="K63" s="83"/>
      <c r="L63" s="83"/>
      <c r="M63" s="84"/>
    </row>
    <row r="64" spans="1:13" ht="24.75" x14ac:dyDescent="0.25">
      <c r="A64" s="46" t="s">
        <v>42</v>
      </c>
      <c r="B64" s="25">
        <v>5</v>
      </c>
      <c r="C64" s="26" t="s">
        <v>47</v>
      </c>
      <c r="D64" s="25">
        <v>0</v>
      </c>
      <c r="E64" s="25"/>
      <c r="F64" s="8" t="s">
        <v>39</v>
      </c>
      <c r="G64" s="8" t="s">
        <v>10</v>
      </c>
      <c r="H64" s="83">
        <v>20</v>
      </c>
      <c r="I64" s="83">
        <v>37.9</v>
      </c>
      <c r="J64" s="83">
        <v>11</v>
      </c>
      <c r="K64" s="83">
        <v>10</v>
      </c>
      <c r="L64" s="83">
        <v>10</v>
      </c>
      <c r="M64" s="84">
        <v>10</v>
      </c>
    </row>
    <row r="65" spans="1:13" x14ac:dyDescent="0.25">
      <c r="A65" s="46" t="s">
        <v>42</v>
      </c>
      <c r="B65" s="25">
        <v>5</v>
      </c>
      <c r="C65" s="26" t="s">
        <v>47</v>
      </c>
      <c r="D65" s="25">
        <v>0</v>
      </c>
      <c r="E65" s="25"/>
      <c r="F65" s="8" t="s">
        <v>60</v>
      </c>
      <c r="G65" s="8" t="s">
        <v>10</v>
      </c>
      <c r="H65" s="83">
        <v>0</v>
      </c>
      <c r="I65" s="83"/>
      <c r="J65" s="83">
        <v>0</v>
      </c>
      <c r="K65" s="83">
        <v>0</v>
      </c>
      <c r="L65" s="83">
        <v>0</v>
      </c>
      <c r="M65" s="84">
        <v>0</v>
      </c>
    </row>
    <row r="66" spans="1:13" ht="15.75" thickBot="1" x14ac:dyDescent="0.3">
      <c r="A66" s="47" t="s">
        <v>42</v>
      </c>
      <c r="B66" s="48">
        <v>5</v>
      </c>
      <c r="C66" s="49" t="s">
        <v>47</v>
      </c>
      <c r="D66" s="48">
        <v>0</v>
      </c>
      <c r="E66" s="48"/>
      <c r="F66" s="43" t="s">
        <v>16</v>
      </c>
      <c r="G66" s="43" t="s">
        <v>10</v>
      </c>
      <c r="H66" s="89">
        <v>40</v>
      </c>
      <c r="I66" s="89">
        <v>10</v>
      </c>
      <c r="J66" s="89">
        <v>0</v>
      </c>
      <c r="K66" s="89">
        <v>0</v>
      </c>
      <c r="L66" s="89">
        <v>0</v>
      </c>
      <c r="M66" s="90">
        <v>0</v>
      </c>
    </row>
    <row r="67" spans="1:13" x14ac:dyDescent="0.25">
      <c r="A67" s="27"/>
    </row>
  </sheetData>
  <mergeCells count="9">
    <mergeCell ref="A5:E5"/>
    <mergeCell ref="F5:F6"/>
    <mergeCell ref="G5:G6"/>
    <mergeCell ref="H5:M5"/>
    <mergeCell ref="J1:M1"/>
    <mergeCell ref="J2:M2"/>
    <mergeCell ref="J3:M3"/>
    <mergeCell ref="A3:E3"/>
    <mergeCell ref="A4:M4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rowBreaks count="1" manualBreakCount="1">
    <brk id="14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2022-06-08T04:45:47Z</dcterms:modified>
</cp:coreProperties>
</file>