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 defaultThemeVersion="124226"/>
  <xr:revisionPtr revIDLastSave="0" documentId="13_ncr:1_{00AF76EE-6DFD-4968-9C70-DA8542B77D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G24" i="1"/>
  <c r="F24" i="1"/>
  <c r="E34" i="1"/>
  <c r="E32" i="1"/>
  <c r="E24" i="1" l="1"/>
  <c r="E47" i="1"/>
  <c r="E46" i="1"/>
  <c r="G22" i="1" l="1"/>
  <c r="H22" i="1"/>
  <c r="I22" i="1"/>
  <c r="J22" i="1"/>
  <c r="K22" i="1"/>
  <c r="E33" i="1"/>
  <c r="K40" i="1"/>
  <c r="K39" i="1" s="1"/>
  <c r="G40" i="1"/>
  <c r="G39" i="1" s="1"/>
  <c r="H40" i="1"/>
  <c r="H39" i="1" s="1"/>
  <c r="I40" i="1"/>
  <c r="I39" i="1" s="1"/>
  <c r="J40" i="1"/>
  <c r="J39" i="1" s="1"/>
  <c r="E27" i="1" l="1"/>
  <c r="E28" i="1"/>
  <c r="E25" i="1"/>
  <c r="E30" i="1" l="1"/>
  <c r="E29" i="1" s="1"/>
  <c r="E23" i="1"/>
  <c r="K26" i="1" l="1"/>
  <c r="K20" i="1" s="1"/>
  <c r="K19" i="1" s="1"/>
  <c r="J26" i="1"/>
  <c r="J20" i="1" s="1"/>
  <c r="J19" i="1" s="1"/>
  <c r="I26" i="1"/>
  <c r="I20" i="1" s="1"/>
  <c r="I19" i="1" s="1"/>
  <c r="H26" i="1"/>
  <c r="H20" i="1" s="1"/>
  <c r="H19" i="1" s="1"/>
  <c r="G26" i="1"/>
  <c r="G20" i="1" s="1"/>
  <c r="G19" i="1" s="1"/>
  <c r="F26" i="1"/>
  <c r="E26" i="1" l="1"/>
  <c r="G30" i="1" l="1"/>
  <c r="G29" i="1" s="1"/>
  <c r="H30" i="1"/>
  <c r="I30" i="1"/>
  <c r="J30" i="1"/>
  <c r="K30" i="1"/>
  <c r="K29" i="1" s="1"/>
  <c r="E43" i="1"/>
  <c r="E44" i="1"/>
  <c r="E45" i="1"/>
  <c r="I29" i="1" l="1"/>
  <c r="H29" i="1"/>
  <c r="J29" i="1"/>
  <c r="F30" i="1" l="1"/>
  <c r="F29" i="1" s="1"/>
  <c r="F40" i="1" l="1"/>
  <c r="F22" i="1"/>
  <c r="E42" i="1"/>
  <c r="F20" i="1" l="1"/>
  <c r="E22" i="1"/>
  <c r="F39" i="1"/>
  <c r="E39" i="1" s="1"/>
  <c r="E40" i="1"/>
  <c r="F19" i="1" l="1"/>
  <c r="E19" i="1" s="1"/>
  <c r="E20" i="1"/>
</calcChain>
</file>

<file path=xl/sharedStrings.xml><?xml version="1.0" encoding="utf-8"?>
<sst xmlns="http://schemas.openxmlformats.org/spreadsheetml/2006/main" count="56" uniqueCount="33">
  <si>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</si>
  <si>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</si>
  <si>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</si>
  <si>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</si>
  <si>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</si>
  <si>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</si>
  <si>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</si>
  <si>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</si>
  <si>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</si>
  <si>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</si>
  <si>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</si>
  <si>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</si>
  <si>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</si>
  <si>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</si>
  <si>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</si>
  <si>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</si>
  <si>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</si>
  <si>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за счет всех источников финансирования</t>
  </si>
  <si>
    <t xml:space="preserve">Прогнозная (справочная) оценка ресурсного обеспечения реализации муниципальной программы </t>
  </si>
  <si>
    <t>«Управление муниципальными финансами</t>
  </si>
  <si>
    <t>03</t>
  </si>
  <si>
    <t xml:space="preserve">Выравнивание уровня бюджетной обеспеченности поселений Катангского района </t>
  </si>
  <si>
    <t>Приложение 5</t>
  </si>
  <si>
    <t>Формирование,исполнение и контроль за исполнением бюджета и сметы,ведение бухгалтерского учета</t>
  </si>
  <si>
    <t xml:space="preserve"> </t>
  </si>
  <si>
    <t xml:space="preserve"> в муниципальном образовании «Катангский район» на 2023-2028 годы»</t>
  </si>
  <si>
    <t>-</t>
  </si>
  <si>
    <t>Управление муниципальными финансами в муниципальном образовании "Катангский район" на 2023-2028 годы</t>
  </si>
  <si>
    <t>иные межбюджетные трансферты из бюджетов сельских поселений</t>
  </si>
  <si>
    <t>Приложение 2</t>
  </si>
  <si>
    <t>к постановлению администрации</t>
  </si>
  <si>
    <t xml:space="preserve"> МО "Катангский район"</t>
  </si>
  <si>
    <t>от 15.05.2023 №180-п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</si>
</sst>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0\ _₽_-;\-* #,##0.000\ _₽_-;_-* &quot;-&quot;???\ _₽_-;_-@_-"/>
    <numFmt numFmtId="166" formatCode="_-* #,##0.000_р_._-;\-* #,##0.0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4" fillId="0" borderId="0" xfId="0" applyFont="1"/>
    <xf numFmtId="0" fontId="7" fillId="2" borderId="1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/>
    <xf numFmtId="0" fontId="3" fillId="0" borderId="5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2" fillId="0" borderId="0" xfId="0" applyFont="1"/>
    <xf numFmtId="0" fontId="13" fillId="0" borderId="0" xfId="0" applyFont="1" applyAlignment="1">
      <alignment horizontal="right" vertical="center"/>
    </xf>
    <xf numFmtId="166" fontId="8" fillId="2" borderId="1" xfId="1" applyNumberFormat="1" applyFont="1" applyFill="1" applyBorder="1" applyAlignment="1">
      <alignment horizontal="right" vertical="center" wrapText="1"/>
    </xf>
    <xf numFmtId="166" fontId="8" fillId="2" borderId="1" xfId="1" applyNumberFormat="1" applyFont="1" applyFill="1" applyBorder="1" applyAlignment="1">
      <alignment horizontal="right" vertical="center"/>
    </xf>
    <xf numFmtId="166" fontId="4" fillId="2" borderId="1" xfId="1" applyNumberFormat="1" applyFont="1" applyFill="1" applyBorder="1" applyAlignment="1">
      <alignment horizontal="right" vertical="center" wrapText="1"/>
    </xf>
    <xf numFmtId="166" fontId="4" fillId="2" borderId="1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166" fontId="4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5"/>
  <sheetViews>
    <sheetView tabSelected="1" showWhiteSpace="0" view="pageBreakPreview" zoomScaleNormal="100" zoomScaleSheetLayoutView="100" zoomScalePageLayoutView="115" workbookViewId="0">
      <selection activeCell="G17" sqref="G17:G18"/>
    </sheetView>
  </sheetViews>
  <sheetFormatPr defaultRowHeight="15" x14ac:dyDescent="0.25"/>
  <cols>
    <col min="1" max="1" width="6.125" customWidth="1"/>
    <col min="2" max="2" width="6.375" customWidth="1"/>
    <col min="3" max="3" width="21.75" customWidth="1"/>
    <col min="4" max="4" width="27" customWidth="1"/>
    <col min="5" max="5" width="13" customWidth="1"/>
    <col min="6" max="6" width="16.5" customWidth="1"/>
    <col min="7" max="8" width="14.75" customWidth="1"/>
    <col min="9" max="9" width="12.875" customWidth="1"/>
    <col min="10" max="10" width="13.5" customWidth="1"/>
    <col min="11" max="11" width="13.75" customWidth="1"/>
  </cols>
  <sheetData>
    <row r="1" spans="1:16" x14ac:dyDescent="0.25">
      <c r="I1" s="20"/>
      <c r="J1" s="21"/>
      <c r="K1" s="21" t="s">
        <v>29</v>
      </c>
      <c r="L1" s="19"/>
      <c r="M1" s="19"/>
    </row>
    <row r="2" spans="1:16" x14ac:dyDescent="0.25">
      <c r="I2" s="20"/>
      <c r="J2" s="21"/>
      <c r="K2" s="21" t="s">
        <v>30</v>
      </c>
      <c r="L2" s="19"/>
      <c r="M2" s="19"/>
    </row>
    <row r="3" spans="1:16" x14ac:dyDescent="0.25">
      <c r="I3" s="20"/>
      <c r="J3" s="21"/>
      <c r="K3" s="21" t="s">
        <v>31</v>
      </c>
      <c r="L3" s="19"/>
      <c r="M3" s="19"/>
    </row>
    <row r="4" spans="1:16" x14ac:dyDescent="0.25">
      <c r="I4" s="20"/>
      <c r="J4" s="21"/>
      <c r="K4" s="21" t="s">
        <v>32</v>
      </c>
      <c r="L4" s="19"/>
      <c r="M4" s="19"/>
    </row>
    <row r="5" spans="1:16" x14ac:dyDescent="0.25">
      <c r="I5" s="20"/>
      <c r="J5" s="20"/>
      <c r="K5" s="20"/>
    </row>
    <row r="6" spans="1:16" ht="16.5" x14ac:dyDescent="0.25">
      <c r="A6" s="1"/>
      <c r="H6" s="6"/>
      <c r="K6" s="13" t="s">
        <v>22</v>
      </c>
    </row>
    <row r="7" spans="1:16" ht="16.5" x14ac:dyDescent="0.25">
      <c r="A7" s="1"/>
      <c r="H7" s="6"/>
      <c r="K7" s="13" t="s">
        <v>0</v>
      </c>
    </row>
    <row r="8" spans="1:16" ht="16.5" x14ac:dyDescent="0.25">
      <c r="A8" s="1"/>
      <c r="H8" s="6"/>
      <c r="K8" s="13" t="s">
        <v>19</v>
      </c>
    </row>
    <row r="9" spans="1:16" ht="16.5" x14ac:dyDescent="0.25">
      <c r="A9" s="1"/>
      <c r="H9" s="6"/>
      <c r="K9" s="13" t="s">
        <v>25</v>
      </c>
    </row>
    <row r="10" spans="1:16" ht="16.5" x14ac:dyDescent="0.25">
      <c r="A10" s="1"/>
      <c r="H10" s="6"/>
      <c r="K10" s="13"/>
    </row>
    <row r="11" spans="1:16" ht="15.75" x14ac:dyDescent="0.25">
      <c r="A11" s="1"/>
    </row>
    <row r="12" spans="1:16" ht="15.75" x14ac:dyDescent="0.25">
      <c r="A12" s="32" t="s">
        <v>18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6" ht="15.75" x14ac:dyDescent="0.25">
      <c r="A13" s="33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6" ht="15.75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6" ht="15.7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6" ht="32.25" customHeight="1" x14ac:dyDescent="0.25">
      <c r="A16" s="31" t="s">
        <v>1</v>
      </c>
      <c r="B16" s="31"/>
      <c r="C16" s="31" t="s">
        <v>2</v>
      </c>
      <c r="D16" s="31" t="s">
        <v>3</v>
      </c>
      <c r="E16" s="31" t="s">
        <v>4</v>
      </c>
      <c r="F16" s="31"/>
      <c r="G16" s="31"/>
      <c r="H16" s="31"/>
      <c r="I16" s="31"/>
      <c r="J16" s="31"/>
      <c r="K16" s="31"/>
      <c r="N16" s="11"/>
      <c r="O16" s="12"/>
      <c r="P16" s="13"/>
    </row>
    <row r="17" spans="1:16" ht="14.25" customHeight="1" x14ac:dyDescent="0.25">
      <c r="A17" s="31"/>
      <c r="B17" s="31"/>
      <c r="C17" s="31"/>
      <c r="D17" s="31"/>
      <c r="E17" s="31" t="s">
        <v>5</v>
      </c>
      <c r="F17" s="31">
        <v>2023</v>
      </c>
      <c r="G17" s="31">
        <v>2024</v>
      </c>
      <c r="H17" s="31">
        <v>2025</v>
      </c>
      <c r="I17" s="31">
        <v>2026</v>
      </c>
      <c r="J17" s="31">
        <v>2027</v>
      </c>
      <c r="K17" s="31">
        <v>2028</v>
      </c>
      <c r="M17" s="1"/>
      <c r="N17" s="11"/>
      <c r="O17" s="12"/>
      <c r="P17" s="13"/>
    </row>
    <row r="18" spans="1:16" ht="18.75" x14ac:dyDescent="0.25">
      <c r="A18" s="2" t="s">
        <v>6</v>
      </c>
      <c r="B18" s="2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M18" s="1"/>
      <c r="N18" s="11"/>
      <c r="O18" s="12"/>
      <c r="P18" s="13"/>
    </row>
    <row r="19" spans="1:16" ht="18.75" x14ac:dyDescent="0.25">
      <c r="A19" s="34" t="s">
        <v>20</v>
      </c>
      <c r="B19" s="35"/>
      <c r="C19" s="36" t="s">
        <v>27</v>
      </c>
      <c r="D19" s="3" t="s">
        <v>8</v>
      </c>
      <c r="E19" s="14">
        <f>SUM(F19:K19)</f>
        <v>327173.13434999995</v>
      </c>
      <c r="F19" s="15">
        <f>F20+F27+F28</f>
        <v>55118.223569999995</v>
      </c>
      <c r="G19" s="15">
        <f t="shared" ref="G19:K19" si="0">G20+G27+G28</f>
        <v>52432.396390000002</v>
      </c>
      <c r="H19" s="15">
        <f t="shared" si="0"/>
        <v>55233.10439</v>
      </c>
      <c r="I19" s="15">
        <f t="shared" si="0"/>
        <v>52824.183000000005</v>
      </c>
      <c r="J19" s="15">
        <f t="shared" si="0"/>
        <v>54770.519</v>
      </c>
      <c r="K19" s="15">
        <f t="shared" si="0"/>
        <v>56794.707999999999</v>
      </c>
      <c r="M19" s="1"/>
      <c r="N19" s="11"/>
      <c r="O19" s="12"/>
      <c r="P19" s="13"/>
    </row>
    <row r="20" spans="1:16" x14ac:dyDescent="0.25">
      <c r="A20" s="34"/>
      <c r="B20" s="35"/>
      <c r="C20" s="37"/>
      <c r="D20" s="4" t="s">
        <v>9</v>
      </c>
      <c r="E20" s="16">
        <f>SUM(F20:K20)</f>
        <v>327173.13434999995</v>
      </c>
      <c r="F20" s="17">
        <f>F22+F23+F24+F25+F26</f>
        <v>55118.223569999995</v>
      </c>
      <c r="G20" s="17">
        <f t="shared" ref="G20:K20" si="1">G22+G23+G24+G25+G26</f>
        <v>52432.396390000002</v>
      </c>
      <c r="H20" s="17">
        <f t="shared" si="1"/>
        <v>55233.10439</v>
      </c>
      <c r="I20" s="17">
        <f t="shared" si="1"/>
        <v>52824.183000000005</v>
      </c>
      <c r="J20" s="17">
        <f t="shared" si="1"/>
        <v>54770.519</v>
      </c>
      <c r="K20" s="17">
        <f t="shared" si="1"/>
        <v>56794.707999999999</v>
      </c>
    </row>
    <row r="21" spans="1:16" x14ac:dyDescent="0.25">
      <c r="A21" s="34"/>
      <c r="B21" s="35"/>
      <c r="C21" s="37"/>
      <c r="D21" s="5" t="s">
        <v>10</v>
      </c>
      <c r="E21" s="16"/>
      <c r="F21" s="17"/>
      <c r="G21" s="17"/>
      <c r="H21" s="17"/>
      <c r="I21" s="16"/>
      <c r="J21" s="17"/>
      <c r="K21" s="17"/>
    </row>
    <row r="22" spans="1:16" ht="22.5" x14ac:dyDescent="0.25">
      <c r="A22" s="34"/>
      <c r="B22" s="35"/>
      <c r="C22" s="37"/>
      <c r="D22" s="7" t="s">
        <v>11</v>
      </c>
      <c r="E22" s="16">
        <f>SUM(F22:K22)</f>
        <v>296930.41957999999</v>
      </c>
      <c r="F22" s="17">
        <f>F32+F42</f>
        <v>49107.636979999996</v>
      </c>
      <c r="G22" s="17">
        <f t="shared" ref="G22:K22" si="2">G32+G42</f>
        <v>46575.909800000001</v>
      </c>
      <c r="H22" s="17">
        <f t="shared" si="2"/>
        <v>49354.817800000004</v>
      </c>
      <c r="I22" s="17">
        <f t="shared" si="2"/>
        <v>48658.398000000001</v>
      </c>
      <c r="J22" s="17">
        <f t="shared" si="2"/>
        <v>50604.733999999997</v>
      </c>
      <c r="K22" s="17">
        <f t="shared" si="2"/>
        <v>52628.922999999995</v>
      </c>
    </row>
    <row r="23" spans="1:16" ht="22.5" x14ac:dyDescent="0.25">
      <c r="A23" s="34"/>
      <c r="B23" s="35"/>
      <c r="C23" s="37"/>
      <c r="D23" s="7" t="s">
        <v>12</v>
      </c>
      <c r="E23" s="16">
        <f>SUM(F23:K23)</f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6" ht="22.5" x14ac:dyDescent="0.25">
      <c r="A24" s="34"/>
      <c r="B24" s="35"/>
      <c r="C24" s="37"/>
      <c r="D24" s="7" t="s">
        <v>13</v>
      </c>
      <c r="E24" s="16">
        <f>SUM(F24:K24)</f>
        <v>2380.6000000000004</v>
      </c>
      <c r="F24" s="17">
        <f>F34</f>
        <v>889</v>
      </c>
      <c r="G24" s="17">
        <f>G34</f>
        <v>734.9</v>
      </c>
      <c r="H24" s="17">
        <f>H34</f>
        <v>756.7</v>
      </c>
      <c r="I24" s="17">
        <v>0</v>
      </c>
      <c r="J24" s="17">
        <v>0</v>
      </c>
      <c r="K24" s="17">
        <v>0</v>
      </c>
    </row>
    <row r="25" spans="1:16" ht="45" x14ac:dyDescent="0.25">
      <c r="A25" s="34"/>
      <c r="B25" s="35"/>
      <c r="C25" s="37"/>
      <c r="D25" s="7" t="s">
        <v>14</v>
      </c>
      <c r="E25" s="16">
        <f t="shared" ref="E25" si="3">SUM(F25:K25)</f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16" ht="22.5" x14ac:dyDescent="0.25">
      <c r="A26" s="34"/>
      <c r="B26" s="35"/>
      <c r="C26" s="37"/>
      <c r="D26" s="7" t="s">
        <v>28</v>
      </c>
      <c r="E26" s="16">
        <f>SUM(F26:K26)</f>
        <v>27862.11477</v>
      </c>
      <c r="F26" s="17">
        <f>F46</f>
        <v>5121.5865899999999</v>
      </c>
      <c r="G26" s="17">
        <f t="shared" ref="G26:K26" si="4">G46</f>
        <v>5121.5865899999999</v>
      </c>
      <c r="H26" s="17">
        <f t="shared" si="4"/>
        <v>5121.5865899999999</v>
      </c>
      <c r="I26" s="17">
        <f t="shared" si="4"/>
        <v>4165.7849999999999</v>
      </c>
      <c r="J26" s="17">
        <f t="shared" si="4"/>
        <v>4165.7849999999999</v>
      </c>
      <c r="K26" s="17">
        <f t="shared" si="4"/>
        <v>4165.7849999999999</v>
      </c>
    </row>
    <row r="27" spans="1:16" ht="22.5" x14ac:dyDescent="0.25">
      <c r="A27" s="34"/>
      <c r="B27" s="35"/>
      <c r="C27" s="37"/>
      <c r="D27" s="4" t="s">
        <v>15</v>
      </c>
      <c r="E27" s="16">
        <f t="shared" ref="E27:E28" si="5">SUM(F27:K27)</f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</row>
    <row r="28" spans="1:16" x14ac:dyDescent="0.25">
      <c r="A28" s="34"/>
      <c r="B28" s="35"/>
      <c r="C28" s="38"/>
      <c r="D28" s="4" t="s">
        <v>16</v>
      </c>
      <c r="E28" s="16">
        <f t="shared" si="5"/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</row>
    <row r="29" spans="1:16" x14ac:dyDescent="0.25">
      <c r="A29" s="25" t="s">
        <v>20</v>
      </c>
      <c r="B29" s="28">
        <v>1</v>
      </c>
      <c r="C29" s="22" t="s">
        <v>21</v>
      </c>
      <c r="D29" s="3" t="s">
        <v>8</v>
      </c>
      <c r="E29" s="14">
        <f>E30+E37+E38</f>
        <v>177200.171</v>
      </c>
      <c r="F29" s="14">
        <f t="shared" ref="F29:K29" si="6">F30+F37+F38</f>
        <v>28658</v>
      </c>
      <c r="G29" s="14">
        <f t="shared" si="6"/>
        <v>29887.300000000003</v>
      </c>
      <c r="H29" s="14">
        <f t="shared" si="6"/>
        <v>31358.7</v>
      </c>
      <c r="I29" s="14">
        <f t="shared" si="6"/>
        <v>27965.201000000001</v>
      </c>
      <c r="J29" s="14">
        <f t="shared" si="6"/>
        <v>29083.809000000001</v>
      </c>
      <c r="K29" s="14">
        <f t="shared" si="6"/>
        <v>30247.161</v>
      </c>
    </row>
    <row r="30" spans="1:16" x14ac:dyDescent="0.25">
      <c r="A30" s="26"/>
      <c r="B30" s="29"/>
      <c r="C30" s="23"/>
      <c r="D30" s="4" t="s">
        <v>9</v>
      </c>
      <c r="E30" s="16">
        <f>SUM(E32:E36)</f>
        <v>177200.171</v>
      </c>
      <c r="F30" s="16">
        <f t="shared" ref="F30:K30" si="7">SUM(F32:F36)</f>
        <v>28658</v>
      </c>
      <c r="G30" s="16">
        <f t="shared" si="7"/>
        <v>29887.300000000003</v>
      </c>
      <c r="H30" s="16">
        <f t="shared" si="7"/>
        <v>31358.7</v>
      </c>
      <c r="I30" s="16">
        <f t="shared" si="7"/>
        <v>27965.201000000001</v>
      </c>
      <c r="J30" s="16">
        <f t="shared" si="7"/>
        <v>29083.809000000001</v>
      </c>
      <c r="K30" s="16">
        <f t="shared" si="7"/>
        <v>30247.161</v>
      </c>
    </row>
    <row r="31" spans="1:16" x14ac:dyDescent="0.25">
      <c r="A31" s="26"/>
      <c r="B31" s="29"/>
      <c r="C31" s="23"/>
      <c r="D31" s="5" t="s">
        <v>10</v>
      </c>
      <c r="E31" s="16"/>
      <c r="F31" s="17"/>
      <c r="G31" s="17"/>
      <c r="H31" s="17"/>
      <c r="I31" s="16"/>
      <c r="J31" s="17"/>
      <c r="K31" s="17"/>
    </row>
    <row r="32" spans="1:16" ht="22.5" x14ac:dyDescent="0.25">
      <c r="A32" s="26"/>
      <c r="B32" s="29"/>
      <c r="C32" s="23"/>
      <c r="D32" s="7" t="s">
        <v>11</v>
      </c>
      <c r="E32" s="16">
        <f>SUM(F32:K32)</f>
        <v>174819.571</v>
      </c>
      <c r="F32" s="16">
        <v>27769</v>
      </c>
      <c r="G32" s="16">
        <v>29152.400000000001</v>
      </c>
      <c r="H32" s="16">
        <v>30602</v>
      </c>
      <c r="I32" s="16">
        <v>27965.201000000001</v>
      </c>
      <c r="J32" s="16">
        <v>29083.809000000001</v>
      </c>
      <c r="K32" s="16">
        <v>30247.161</v>
      </c>
    </row>
    <row r="33" spans="1:11" ht="22.5" x14ac:dyDescent="0.25">
      <c r="A33" s="26"/>
      <c r="B33" s="29"/>
      <c r="C33" s="23"/>
      <c r="D33" s="7" t="s">
        <v>12</v>
      </c>
      <c r="E33" s="16">
        <f>SUM(F33:K33)</f>
        <v>0</v>
      </c>
      <c r="F33" s="16">
        <v>0</v>
      </c>
      <c r="G33" s="16">
        <v>0</v>
      </c>
      <c r="H33" s="16" t="s">
        <v>26</v>
      </c>
      <c r="I33" s="16">
        <v>0</v>
      </c>
      <c r="J33" s="16">
        <v>0</v>
      </c>
      <c r="K33" s="16">
        <v>0</v>
      </c>
    </row>
    <row r="34" spans="1:11" ht="22.5" x14ac:dyDescent="0.25">
      <c r="A34" s="26"/>
      <c r="B34" s="29"/>
      <c r="C34" s="23"/>
      <c r="D34" s="7" t="s">
        <v>13</v>
      </c>
      <c r="E34" s="16">
        <f>SUM(F34:K34)</f>
        <v>2380.6000000000004</v>
      </c>
      <c r="F34" s="16">
        <v>889</v>
      </c>
      <c r="G34" s="16">
        <v>734.9</v>
      </c>
      <c r="H34" s="16">
        <v>756.7</v>
      </c>
      <c r="I34" s="16">
        <v>0</v>
      </c>
      <c r="J34" s="16">
        <v>0</v>
      </c>
      <c r="K34" s="16">
        <v>0</v>
      </c>
    </row>
    <row r="35" spans="1:11" ht="45" x14ac:dyDescent="0.25">
      <c r="A35" s="26"/>
      <c r="B35" s="29"/>
      <c r="C35" s="23"/>
      <c r="D35" s="7" t="s">
        <v>14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22.5" x14ac:dyDescent="0.25">
      <c r="A36" s="26"/>
      <c r="B36" s="29"/>
      <c r="C36" s="23"/>
      <c r="D36" s="7" t="s">
        <v>28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22.5" x14ac:dyDescent="0.25">
      <c r="A37" s="26"/>
      <c r="B37" s="29"/>
      <c r="C37" s="23"/>
      <c r="D37" s="4" t="s">
        <v>15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</row>
    <row r="38" spans="1:11" x14ac:dyDescent="0.25">
      <c r="A38" s="27"/>
      <c r="B38" s="30"/>
      <c r="C38" s="24"/>
      <c r="D38" s="4" t="s">
        <v>16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x14ac:dyDescent="0.25">
      <c r="A39" s="25" t="s">
        <v>20</v>
      </c>
      <c r="B39" s="28">
        <v>2</v>
      </c>
      <c r="C39" s="22" t="s">
        <v>23</v>
      </c>
      <c r="D39" s="3" t="s">
        <v>8</v>
      </c>
      <c r="E39" s="14">
        <f>SUM(F39:K39)</f>
        <v>149972.96334999998</v>
      </c>
      <c r="F39" s="14">
        <f>F40+F47+F48</f>
        <v>26460.223569999998</v>
      </c>
      <c r="G39" s="14">
        <f t="shared" ref="G39:K39" si="8">G40+G47+G48</f>
        <v>22545.096389999999</v>
      </c>
      <c r="H39" s="14">
        <f t="shared" si="8"/>
        <v>23874.40439</v>
      </c>
      <c r="I39" s="14">
        <f t="shared" si="8"/>
        <v>24858.982</v>
      </c>
      <c r="J39" s="14">
        <f t="shared" si="8"/>
        <v>25686.71</v>
      </c>
      <c r="K39" s="14">
        <f t="shared" si="8"/>
        <v>26547.546999999999</v>
      </c>
    </row>
    <row r="40" spans="1:11" x14ac:dyDescent="0.25">
      <c r="A40" s="26"/>
      <c r="B40" s="29"/>
      <c r="C40" s="23"/>
      <c r="D40" s="4" t="s">
        <v>9</v>
      </c>
      <c r="E40" s="16">
        <f>SUM(F40:K40)</f>
        <v>149972.96334999998</v>
      </c>
      <c r="F40" s="16">
        <f>SUM(F42:F46)</f>
        <v>26460.223569999998</v>
      </c>
      <c r="G40" s="16">
        <f t="shared" ref="G40:J40" si="9">SUM(G42:G46)</f>
        <v>22545.096389999999</v>
      </c>
      <c r="H40" s="16">
        <f t="shared" si="9"/>
        <v>23874.40439</v>
      </c>
      <c r="I40" s="16">
        <f t="shared" si="9"/>
        <v>24858.982</v>
      </c>
      <c r="J40" s="16">
        <f t="shared" si="9"/>
        <v>25686.71</v>
      </c>
      <c r="K40" s="16">
        <f>SUM(K42:K46)</f>
        <v>26547.546999999999</v>
      </c>
    </row>
    <row r="41" spans="1:11" x14ac:dyDescent="0.25">
      <c r="A41" s="26"/>
      <c r="B41" s="29"/>
      <c r="C41" s="23"/>
      <c r="D41" s="5" t="s">
        <v>10</v>
      </c>
      <c r="E41" s="16"/>
      <c r="F41" s="17"/>
      <c r="G41" s="17"/>
      <c r="H41" s="17"/>
      <c r="I41" s="16"/>
      <c r="J41" s="17"/>
      <c r="K41" s="17"/>
    </row>
    <row r="42" spans="1:11" ht="22.5" x14ac:dyDescent="0.25">
      <c r="A42" s="26"/>
      <c r="B42" s="29"/>
      <c r="C42" s="23"/>
      <c r="D42" s="7" t="s">
        <v>11</v>
      </c>
      <c r="E42" s="16">
        <f>SUM(F42:K42)</f>
        <v>122110.84858000001</v>
      </c>
      <c r="F42" s="16">
        <v>21338.636979999999</v>
      </c>
      <c r="G42" s="16">
        <v>17423.5098</v>
      </c>
      <c r="H42" s="16">
        <v>18752.817800000001</v>
      </c>
      <c r="I42" s="16">
        <v>20693.197</v>
      </c>
      <c r="J42" s="16">
        <v>21520.924999999999</v>
      </c>
      <c r="K42" s="16">
        <v>22381.761999999999</v>
      </c>
    </row>
    <row r="43" spans="1:11" ht="22.5" x14ac:dyDescent="0.25">
      <c r="A43" s="26"/>
      <c r="B43" s="29"/>
      <c r="C43" s="23"/>
      <c r="D43" s="7" t="s">
        <v>12</v>
      </c>
      <c r="E43" s="16">
        <f t="shared" ref="E43:E47" si="10">SUM(F43:K43)</f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22.5" x14ac:dyDescent="0.25">
      <c r="A44" s="26"/>
      <c r="B44" s="29"/>
      <c r="C44" s="23"/>
      <c r="D44" s="7" t="s">
        <v>13</v>
      </c>
      <c r="E44" s="16">
        <f t="shared" si="10"/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45" x14ac:dyDescent="0.25">
      <c r="A45" s="26"/>
      <c r="B45" s="29"/>
      <c r="C45" s="23"/>
      <c r="D45" s="7" t="s">
        <v>14</v>
      </c>
      <c r="E45" s="16">
        <f t="shared" si="10"/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s="41" customFormat="1" ht="22.5" x14ac:dyDescent="0.25">
      <c r="A46" s="26"/>
      <c r="B46" s="29"/>
      <c r="C46" s="23"/>
      <c r="D46" s="39" t="s">
        <v>28</v>
      </c>
      <c r="E46" s="40">
        <f>SUM(F46:K46)</f>
        <v>27862.11477</v>
      </c>
      <c r="F46" s="40">
        <v>5121.5865899999999</v>
      </c>
      <c r="G46" s="40">
        <v>5121.5865899999999</v>
      </c>
      <c r="H46" s="40">
        <v>5121.5865899999999</v>
      </c>
      <c r="I46" s="40">
        <v>4165.7849999999999</v>
      </c>
      <c r="J46" s="40">
        <v>4165.7849999999999</v>
      </c>
      <c r="K46" s="40">
        <v>4165.7849999999999</v>
      </c>
    </row>
    <row r="47" spans="1:11" ht="22.5" x14ac:dyDescent="0.25">
      <c r="A47" s="26"/>
      <c r="B47" s="29"/>
      <c r="C47" s="23"/>
      <c r="D47" s="4" t="s">
        <v>15</v>
      </c>
      <c r="E47" s="16">
        <f t="shared" si="10"/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x14ac:dyDescent="0.25">
      <c r="A48" s="27"/>
      <c r="B48" s="30"/>
      <c r="C48" s="24"/>
      <c r="D48" s="4" t="s">
        <v>16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3:8" x14ac:dyDescent="0.25">
      <c r="C49" s="8"/>
    </row>
    <row r="50" spans="3:8" x14ac:dyDescent="0.25">
      <c r="C50" s="8"/>
      <c r="F50" s="9"/>
      <c r="H50" t="s">
        <v>24</v>
      </c>
    </row>
    <row r="51" spans="3:8" x14ac:dyDescent="0.25">
      <c r="F51" s="9"/>
    </row>
    <row r="52" spans="3:8" x14ac:dyDescent="0.25">
      <c r="F52" s="9"/>
    </row>
    <row r="55" spans="3:8" x14ac:dyDescent="0.25">
      <c r="H55" t="s">
        <v>24</v>
      </c>
    </row>
  </sheetData>
  <mergeCells count="22">
    <mergeCell ref="A12:K12"/>
    <mergeCell ref="A13:K13"/>
    <mergeCell ref="E16:K16"/>
    <mergeCell ref="A29:A38"/>
    <mergeCell ref="B29:B38"/>
    <mergeCell ref="C29:C38"/>
    <mergeCell ref="J17:J18"/>
    <mergeCell ref="K17:K18"/>
    <mergeCell ref="A19:A28"/>
    <mergeCell ref="B19:B28"/>
    <mergeCell ref="C19:C28"/>
    <mergeCell ref="A16:B17"/>
    <mergeCell ref="C16:C18"/>
    <mergeCell ref="C39:C48"/>
    <mergeCell ref="A39:A48"/>
    <mergeCell ref="B39:B48"/>
    <mergeCell ref="I17:I18"/>
    <mergeCell ref="D16:D18"/>
    <mergeCell ref="E17:E18"/>
    <mergeCell ref="F17:F18"/>
    <mergeCell ref="G17:G18"/>
    <mergeCell ref="H17:H18"/>
  </mergeCells>
  <pageMargins left="0.70866141732283472" right="0.31496062992125984" top="0.74803149606299213" bottom="0.74803149606299213" header="0.31496062992125984" footer="0.31496062992125984"/>
  <pageSetup paperSize="9" scale="84" fitToHeight="0" orientation="landscape" r:id="rId1"/>
  <headerFooter scaleWithDoc="0" alignWithMargins="0"/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2023-05-15T06:41:34Z</dcterms:modified>
</cp:coreProperties>
</file>