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9095" windowHeight="11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7" i="1" l="1"/>
  <c r="D128" i="1" s="1"/>
  <c r="D123" i="1"/>
  <c r="D119" i="1"/>
  <c r="D112" i="1"/>
  <c r="D85" i="1"/>
  <c r="D121" i="1" s="1"/>
  <c r="D79" i="1"/>
  <c r="D60" i="1"/>
  <c r="D54" i="1"/>
  <c r="D46" i="1" s="1"/>
  <c r="D23" i="1"/>
  <c r="C137" i="1"/>
  <c r="C128" i="1" s="1"/>
  <c r="C123" i="1"/>
  <c r="C119" i="1"/>
  <c r="C112" i="1"/>
  <c r="C85" i="1"/>
  <c r="C121" i="1" s="1"/>
  <c r="C79" i="1"/>
  <c r="C60" i="1"/>
  <c r="C54" i="1"/>
  <c r="C23" i="1"/>
  <c r="C126" i="1" l="1"/>
  <c r="D126" i="1"/>
</calcChain>
</file>

<file path=xl/sharedStrings.xml><?xml version="1.0" encoding="utf-8"?>
<sst xmlns="http://schemas.openxmlformats.org/spreadsheetml/2006/main" count="251" uniqueCount="98">
  <si>
    <t>Наименование показателя</t>
  </si>
  <si>
    <t>Ед. изм.</t>
  </si>
  <si>
    <t>Оценка 
2016 года</t>
  </si>
  <si>
    <t>Итоги развития МО</t>
  </si>
  <si>
    <t xml:space="preserve">Выручка от реализации продукции, работ, услуг (в действующих ценах) по полному кругу организаций, </t>
  </si>
  <si>
    <t>млн.руб.</t>
  </si>
  <si>
    <t>в т.ч. по видам экономической деятельности:</t>
  </si>
  <si>
    <t>Сельское хозяйство</t>
  </si>
  <si>
    <t>Лесное хозяйство и предоставление услуг в этой области*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</si>
  <si>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</si>
  <si>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</si>
  <si>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воды**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</si>
  <si>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</si>
  <si>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</si>
  <si>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Транспорт и связь</t>
  </si>
  <si>
    <t>Прочие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</si>
  <si>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</si>
  <si>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Прибыль прибыльных предприятий (с учетом предприятий малого бизнеса)</t>
  </si>
  <si>
    <t>Состояние основных видов экономической деятельности хозяйствующих субъектов МО</t>
  </si>
  <si>
    <t>Промышленное производство:</t>
  </si>
  <si>
    <t>Объем отгруженных товаров собственного производства, выполненных работ и услуг собственными силами (С+D+E):</t>
  </si>
  <si>
    <t>Индекс промышленного производства - всего***:</t>
  </si>
  <si>
    <t>%</t>
  </si>
  <si>
    <t>в том числе:</t>
  </si>
  <si>
    <t>Добыча полезных ископаемых (C):</t>
  </si>
  <si>
    <t>Объем отгруженных товаров собственного производства, выполненных работ и услуг собственными силами</t>
  </si>
  <si>
    <t>Индекс промышленного производства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</si>
  <si>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</si>
  <si>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</si>
  <si>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</si>
  <si>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</si>
  <si>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</si>
  <si>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</si>
  <si>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</si>
  <si>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</si>
  <si>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</si>
  <si>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</si>
  <si>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</si>
  <si>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</si>
  <si>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</si>
  <si>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 (с учетом микропредприятий)</t>
  </si>
  <si>
    <t>ед.</t>
  </si>
  <si>
    <t xml:space="preserve"> в том числе по видам экономической деятельности:</t>
  </si>
  <si>
    <t>Лесозаготовки</t>
  </si>
  <si>
    <t>Производство и распределение электроэнергии, газа и воды</t>
  </si>
  <si>
    <t>Уд. вес выручки предприятий малого бизнеса (с учетом микропредприятий) в выручке  в целом по МО</t>
  </si>
  <si>
    <t>Число действующих микропредприятий - всего</t>
  </si>
  <si>
    <t>Уд. вес выручки предприятий микропредприятий в выручке  в целом по МО</t>
  </si>
  <si>
    <t>Количество индивидуальных предпринимателей</t>
  </si>
  <si>
    <t>Объем инвестиций в основной капитал за счет всех источников -  всего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</si>
  <si>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</si>
  <si>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</si>
  <si>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тыс. чел.</t>
  </si>
  <si>
    <t>Среднесписочная численность работников (без внешних совместителей) по полному кругу организаций,</t>
  </si>
  <si>
    <t>в том числе: работающие вахтовым методом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</si>
  <si>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</si>
  <si>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</si>
  <si>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</si>
  <si>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</si>
  <si>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</si>
  <si>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из них по отраслям социальной сферы:</t>
  </si>
  <si>
    <t>Культура и искусство</t>
  </si>
  <si>
    <t>Физическая культура</t>
  </si>
  <si>
    <t>Управление</t>
  </si>
  <si>
    <t>тыс.чел.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</si>
  <si>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</si>
  <si>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Уровень регистрируемой безработицы (к трудоспособному населению)</t>
  </si>
  <si>
    <t>Среднемесячная начисленная заработная плата (без выплат социального характера) по полному кругу организаций,</t>
  </si>
  <si>
    <t>руб.</t>
  </si>
  <si>
    <t xml:space="preserve">в том числе: 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</si>
  <si>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</si>
  <si>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из них по категориям работников:</t>
  </si>
  <si>
    <t>Среднемесячная начисленная заработная плата работников малых предприятий (с учетом микропредприятий)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</si>
  <si>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</si>
  <si>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</si>
  <si>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Фонд начисленной заработной платы работников сельского хозяйства</t>
  </si>
  <si>
    <t>Фонд начисленной заработной платы работников бюджетной сферы</t>
  </si>
  <si>
    <t>Выплаты социального характера</t>
  </si>
  <si>
    <t>Прочие доходы</t>
  </si>
  <si>
    <t>Валовый совокупный доход (сумма ФОТ, выплат соцхарактера, прочих доходов)</t>
  </si>
  <si>
    <t>Доходный потенциал территориии</t>
  </si>
  <si>
    <t>Доходный потенциал (объем налогов, формируемых на территории) - всего:</t>
  </si>
  <si>
    <t>1. Налог на доходы физических лиц</t>
  </si>
  <si>
    <t>2. Налоги на имущество:</t>
  </si>
  <si>
    <t>Земельный налог</t>
  </si>
  <si>
    <t>кадастровая стоимость земельных участков,
 признаваемых объектом налогообложения-всего</t>
  </si>
  <si>
    <t>Потенциал поступлений земельного налога</t>
  </si>
  <si>
    <t>Налог на имущество физических лиц</t>
  </si>
  <si>
    <t>Общая инвентаризационная стоимость объектов налогообложения</t>
  </si>
  <si>
    <t>3. Налоги со специальным режимом:</t>
  </si>
  <si>
    <t xml:space="preserve"> Единый 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</si>
  <si>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</si>
  <si>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</si>
  <si>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* Раздел  "Лесное хозяйство и предоставление услуг в этой области" включает лесозаготовки и лесоводство.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</si>
  <si>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</si>
  <si>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</si>
  <si>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>Итоги за 9 месяцев 2016</t>
  </si>
  <si>
    <r>
      <t xml:space="preserve">Прогноз социально-экономического развитя муниципального образования </t>
    </r>
    <r>
      <rPr>
        <b/>
        <i/>
        <u/>
        <sz val="12"/>
        <rFont val="Times New Roman"/>
        <family val="1"/>
        <charset val="204"/>
      </rPr>
      <t>"Катангский район"__</t>
    </r>
    <r>
      <rPr>
        <b/>
        <sz val="12"/>
        <rFont val="Times New Roman"/>
        <family val="1"/>
      </rPr>
      <t xml:space="preserve"> за 9 месяцев 2016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</si>
</sst>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0" borderId="0" xfId="0" applyFont="1" applyFill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view="pageBreakPreview" topLeftCell="A118" zoomScale="60" zoomScaleNormal="100" workbookViewId="0">
      <selection activeCell="A16" sqref="A16"/>
    </sheetView>
  </sheetViews>
  <sheetFormatPr defaultRowHeight="15" customHeight="1" x14ac:dyDescent="0.25"/>
  <cols>
    <col min="1" max="1" width="60" style="3" customWidth="1"/>
    <col min="2" max="2" width="11.28515625" style="3" customWidth="1"/>
    <col min="3" max="3" width="13.42578125" style="14" customWidth="1"/>
    <col min="4" max="4" width="13" style="3" customWidth="1"/>
    <col min="5" max="16384" width="9.140625" style="4"/>
  </cols>
  <sheetData>
    <row r="1" spans="1:4" ht="15" customHeight="1" x14ac:dyDescent="0.25">
      <c r="A1" s="2" t="s">
        <v>97</v>
      </c>
      <c r="B1" s="2"/>
      <c r="C1" s="2"/>
    </row>
    <row r="2" spans="1:4" ht="15" customHeight="1" x14ac:dyDescent="0.25">
      <c r="A2" s="5"/>
      <c r="B2" s="5"/>
      <c r="C2" s="5"/>
    </row>
    <row r="3" spans="1:4" ht="15" customHeight="1" x14ac:dyDescent="0.25">
      <c r="A3" s="6"/>
      <c r="B3" s="6"/>
      <c r="C3" s="6"/>
    </row>
    <row r="4" spans="1:4" ht="15" customHeight="1" x14ac:dyDescent="0.25">
      <c r="A4" s="15" t="s">
        <v>0</v>
      </c>
      <c r="B4" s="15" t="s">
        <v>1</v>
      </c>
      <c r="C4" s="15" t="s">
        <v>2</v>
      </c>
      <c r="D4" s="16" t="s">
        <v>96</v>
      </c>
    </row>
    <row r="5" spans="1:4" ht="15" customHeight="1" x14ac:dyDescent="0.25">
      <c r="A5" s="15"/>
      <c r="B5" s="15"/>
      <c r="C5" s="15"/>
      <c r="D5" s="16"/>
    </row>
    <row r="6" spans="1:4" ht="15" customHeight="1" x14ac:dyDescent="0.25">
      <c r="A6" s="15"/>
      <c r="B6" s="15"/>
      <c r="C6" s="15"/>
      <c r="D6" s="16"/>
    </row>
    <row r="7" spans="1:4" ht="15" customHeight="1" x14ac:dyDescent="0.25">
      <c r="A7" s="15" t="s">
        <v>3</v>
      </c>
      <c r="B7" s="15"/>
      <c r="C7" s="15"/>
      <c r="D7" s="17"/>
    </row>
    <row r="8" spans="1:4" ht="15" customHeight="1" x14ac:dyDescent="0.25">
      <c r="A8" s="7" t="s">
        <v>4</v>
      </c>
      <c r="B8" s="8" t="s">
        <v>5</v>
      </c>
      <c r="C8" s="8">
        <v>230868.5</v>
      </c>
      <c r="D8" s="9">
        <v>194884.2</v>
      </c>
    </row>
    <row r="9" spans="1:4" ht="15" customHeight="1" x14ac:dyDescent="0.25">
      <c r="A9" s="18" t="s">
        <v>6</v>
      </c>
      <c r="B9" s="8"/>
      <c r="C9" s="8"/>
      <c r="D9" s="9"/>
    </row>
    <row r="10" spans="1:4" ht="20.100000000000001" customHeight="1" x14ac:dyDescent="0.25">
      <c r="A10" s="19" t="s">
        <v>7</v>
      </c>
      <c r="B10" s="8" t="s">
        <v>5</v>
      </c>
      <c r="C10" s="8"/>
      <c r="D10" s="9"/>
    </row>
    <row r="11" spans="1:4" ht="20.100000000000001" customHeight="1" x14ac:dyDescent="0.25">
      <c r="A11" s="9" t="s">
        <v>8</v>
      </c>
      <c r="B11" s="8" t="s">
        <v>5</v>
      </c>
      <c r="C11" s="8"/>
      <c r="D11" s="9"/>
    </row>
    <row r="12" spans="1:4" ht="20.100000000000001" customHeight="1" x14ac:dyDescent="0.25">
      <c r="A12" s="9" t="s">
        <v>9</v>
      </c>
      <c r="B12" s="8" t="s">
        <v>5</v>
      </c>
      <c r="C12" s="8">
        <v>230494.7</v>
      </c>
      <c r="D12" s="9">
        <v>194529.1</v>
      </c>
    </row>
    <row r="13" spans="1:4" ht="20.100000000000001" customHeight="1" x14ac:dyDescent="0.25">
      <c r="A13" s="9" t="s">
        <v>10</v>
      </c>
      <c r="B13" s="8" t="s">
        <v>5</v>
      </c>
      <c r="C13" s="8"/>
      <c r="D13" s="9"/>
    </row>
    <row r="14" spans="1:4" ht="30" customHeight="1" x14ac:dyDescent="0.25">
      <c r="A14" s="9" t="s">
        <v>11</v>
      </c>
      <c r="B14" s="8" t="s">
        <v>5</v>
      </c>
      <c r="C14" s="8">
        <v>61.185000000000002</v>
      </c>
      <c r="D14" s="9">
        <v>58.094999999999999</v>
      </c>
    </row>
    <row r="15" spans="1:4" ht="20.100000000000001" customHeight="1" x14ac:dyDescent="0.25">
      <c r="A15" s="9" t="s">
        <v>12</v>
      </c>
      <c r="B15" s="8" t="s">
        <v>5</v>
      </c>
      <c r="C15" s="8"/>
      <c r="D15" s="9"/>
    </row>
    <row r="16" spans="1:4" ht="50.25" customHeight="1" x14ac:dyDescent="0.25">
      <c r="A16" s="9" t="s">
        <v>13</v>
      </c>
      <c r="B16" s="8" t="s">
        <v>5</v>
      </c>
      <c r="C16" s="8">
        <v>4.8</v>
      </c>
      <c r="D16" s="9">
        <v>4.5999999999999996</v>
      </c>
    </row>
    <row r="17" spans="1:4" ht="20.100000000000001" customHeight="1" x14ac:dyDescent="0.25">
      <c r="A17" s="9" t="s">
        <v>14</v>
      </c>
      <c r="B17" s="8" t="s">
        <v>5</v>
      </c>
      <c r="C17" s="8">
        <v>28.079000000000001</v>
      </c>
      <c r="D17" s="9">
        <v>26.54</v>
      </c>
    </row>
    <row r="18" spans="1:4" ht="20.100000000000001" customHeight="1" x14ac:dyDescent="0.25">
      <c r="A18" s="9" t="s">
        <v>15</v>
      </c>
      <c r="B18" s="8" t="s">
        <v>5</v>
      </c>
      <c r="C18" s="8">
        <v>213.48599999999999</v>
      </c>
      <c r="D18" s="9">
        <v>199.69</v>
      </c>
    </row>
    <row r="19" spans="1:4" ht="51" customHeight="1" x14ac:dyDescent="0.25">
      <c r="A19" s="7" t="s">
        <v>16</v>
      </c>
      <c r="B19" s="8" t="s">
        <v>5</v>
      </c>
      <c r="C19" s="8">
        <v>66.25</v>
      </c>
      <c r="D19" s="9">
        <v>66.2</v>
      </c>
    </row>
    <row r="20" spans="1:4" ht="34.5" customHeight="1" x14ac:dyDescent="0.25">
      <c r="A20" s="20" t="s">
        <v>17</v>
      </c>
      <c r="B20" s="8" t="s">
        <v>5</v>
      </c>
      <c r="C20" s="21">
        <v>24063.4</v>
      </c>
      <c r="D20" s="22">
        <v>20292.84</v>
      </c>
    </row>
    <row r="21" spans="1:4" ht="20.100000000000001" customHeight="1" x14ac:dyDescent="0.25">
      <c r="A21" s="15" t="s">
        <v>18</v>
      </c>
      <c r="B21" s="15"/>
      <c r="C21" s="15"/>
      <c r="D21" s="17"/>
    </row>
    <row r="22" spans="1:4" ht="20.100000000000001" customHeight="1" x14ac:dyDescent="0.25">
      <c r="A22" s="23" t="s">
        <v>19</v>
      </c>
      <c r="B22" s="24"/>
      <c r="C22" s="24"/>
      <c r="D22" s="10"/>
    </row>
    <row r="23" spans="1:4" ht="47.25" customHeight="1" x14ac:dyDescent="0.25">
      <c r="A23" s="25" t="s">
        <v>20</v>
      </c>
      <c r="B23" s="8" t="s">
        <v>5</v>
      </c>
      <c r="C23" s="24">
        <f t="shared" ref="C23:D23" si="0">C27+C30+C33</f>
        <v>230555.88500000001</v>
      </c>
      <c r="D23" s="24">
        <f t="shared" si="0"/>
        <v>194587.19500000001</v>
      </c>
    </row>
    <row r="24" spans="1:4" ht="20.100000000000001" customHeight="1" x14ac:dyDescent="0.25">
      <c r="A24" s="25" t="s">
        <v>21</v>
      </c>
      <c r="B24" s="24" t="s">
        <v>22</v>
      </c>
      <c r="C24" s="24">
        <v>315.51</v>
      </c>
      <c r="D24" s="24">
        <v>298.33999999999997</v>
      </c>
    </row>
    <row r="25" spans="1:4" ht="20.100000000000001" customHeight="1" x14ac:dyDescent="0.25">
      <c r="A25" s="19" t="s">
        <v>23</v>
      </c>
      <c r="B25" s="8"/>
      <c r="C25" s="24"/>
      <c r="D25" s="10"/>
    </row>
    <row r="26" spans="1:4" ht="20.100000000000001" customHeight="1" x14ac:dyDescent="0.25">
      <c r="A26" s="23" t="s">
        <v>24</v>
      </c>
      <c r="B26" s="8"/>
      <c r="C26" s="8"/>
      <c r="D26" s="10"/>
    </row>
    <row r="27" spans="1:4" ht="37.5" customHeight="1" x14ac:dyDescent="0.25">
      <c r="A27" s="26" t="s">
        <v>25</v>
      </c>
      <c r="B27" s="8" t="s">
        <v>5</v>
      </c>
      <c r="C27" s="8">
        <v>230494.7</v>
      </c>
      <c r="D27" s="9">
        <v>194529.1</v>
      </c>
    </row>
    <row r="28" spans="1:4" ht="20.100000000000001" customHeight="1" x14ac:dyDescent="0.25">
      <c r="A28" s="26" t="s">
        <v>26</v>
      </c>
      <c r="B28" s="8" t="s">
        <v>22</v>
      </c>
      <c r="C28" s="8">
        <v>114.63</v>
      </c>
      <c r="D28" s="9">
        <v>97.92</v>
      </c>
    </row>
    <row r="29" spans="1:4" ht="20.100000000000001" customHeight="1" x14ac:dyDescent="0.25">
      <c r="A29" s="23" t="s">
        <v>27</v>
      </c>
      <c r="B29" s="8"/>
      <c r="C29" s="8"/>
      <c r="D29" s="9"/>
    </row>
    <row r="30" spans="1:4" ht="33" customHeight="1" x14ac:dyDescent="0.25">
      <c r="A30" s="26" t="s">
        <v>25</v>
      </c>
      <c r="B30" s="8" t="s">
        <v>5</v>
      </c>
      <c r="C30" s="8"/>
      <c r="D30" s="9"/>
    </row>
    <row r="31" spans="1:4" ht="20.100000000000001" customHeight="1" x14ac:dyDescent="0.25">
      <c r="A31" s="26" t="s">
        <v>26</v>
      </c>
      <c r="B31" s="8" t="s">
        <v>22</v>
      </c>
      <c r="C31" s="8"/>
      <c r="D31" s="9"/>
    </row>
    <row r="32" spans="1:4" ht="20.100000000000001" customHeight="1" x14ac:dyDescent="0.25">
      <c r="A32" s="23" t="s">
        <v>28</v>
      </c>
      <c r="B32" s="8"/>
      <c r="C32" s="8"/>
      <c r="D32" s="9"/>
    </row>
    <row r="33" spans="1:4" ht="32.25" customHeight="1" x14ac:dyDescent="0.25">
      <c r="A33" s="26" t="s">
        <v>25</v>
      </c>
      <c r="B33" s="8" t="s">
        <v>5</v>
      </c>
      <c r="C33" s="8">
        <v>61.185000000000002</v>
      </c>
      <c r="D33" s="9">
        <v>58.094999999999999</v>
      </c>
    </row>
    <row r="34" spans="1:4" ht="20.100000000000001" customHeight="1" x14ac:dyDescent="0.25">
      <c r="A34" s="26" t="s">
        <v>26</v>
      </c>
      <c r="B34" s="8" t="s">
        <v>22</v>
      </c>
      <c r="C34" s="8">
        <v>200.88</v>
      </c>
      <c r="D34" s="9">
        <v>200.42</v>
      </c>
    </row>
    <row r="35" spans="1:4" ht="20.100000000000001" customHeight="1" x14ac:dyDescent="0.25">
      <c r="A35" s="27" t="s">
        <v>29</v>
      </c>
      <c r="B35" s="28"/>
      <c r="C35" s="8"/>
      <c r="D35" s="9"/>
    </row>
    <row r="36" spans="1:4" ht="20.100000000000001" customHeight="1" x14ac:dyDescent="0.25">
      <c r="A36" s="25" t="s">
        <v>30</v>
      </c>
      <c r="B36" s="8" t="s">
        <v>5</v>
      </c>
      <c r="C36" s="8"/>
      <c r="D36" s="9"/>
    </row>
    <row r="37" spans="1:4" ht="30.75" customHeight="1" x14ac:dyDescent="0.25">
      <c r="A37" s="25" t="s">
        <v>31</v>
      </c>
      <c r="B37" s="8" t="s">
        <v>22</v>
      </c>
      <c r="C37" s="8"/>
      <c r="D37" s="9"/>
    </row>
    <row r="38" spans="1:4" ht="20.100000000000001" customHeight="1" x14ac:dyDescent="0.25">
      <c r="A38" s="23" t="s">
        <v>12</v>
      </c>
      <c r="B38" s="28"/>
      <c r="C38" s="8"/>
      <c r="D38" s="9"/>
    </row>
    <row r="39" spans="1:4" ht="32.25" customHeight="1" x14ac:dyDescent="0.25">
      <c r="A39" s="29" t="s">
        <v>32</v>
      </c>
      <c r="B39" s="8" t="s">
        <v>5</v>
      </c>
      <c r="C39" s="8"/>
      <c r="D39" s="9"/>
    </row>
    <row r="40" spans="1:4" ht="20.100000000000001" customHeight="1" x14ac:dyDescent="0.25">
      <c r="A40" s="29" t="s">
        <v>33</v>
      </c>
      <c r="B40" s="8" t="s">
        <v>34</v>
      </c>
      <c r="C40" s="8"/>
      <c r="D40" s="9"/>
    </row>
    <row r="41" spans="1:4" ht="20.100000000000001" customHeight="1" x14ac:dyDescent="0.25">
      <c r="A41" s="29" t="s">
        <v>35</v>
      </c>
      <c r="B41" s="8" t="s">
        <v>34</v>
      </c>
      <c r="C41" s="8"/>
      <c r="D41" s="9"/>
    </row>
    <row r="42" spans="1:4" ht="20.100000000000001" customHeight="1" x14ac:dyDescent="0.25">
      <c r="A42" s="23" t="s">
        <v>36</v>
      </c>
      <c r="B42" s="28"/>
      <c r="C42" s="8"/>
      <c r="D42" s="9"/>
    </row>
    <row r="43" spans="1:4" ht="20.100000000000001" customHeight="1" x14ac:dyDescent="0.25">
      <c r="A43" s="29" t="s">
        <v>37</v>
      </c>
      <c r="B43" s="8" t="s">
        <v>5</v>
      </c>
      <c r="C43" s="30">
        <v>97.5</v>
      </c>
      <c r="D43" s="31">
        <v>97.5</v>
      </c>
    </row>
    <row r="44" spans="1:4" ht="20.100000000000001" customHeight="1" x14ac:dyDescent="0.25">
      <c r="A44" s="29" t="s">
        <v>38</v>
      </c>
      <c r="B44" s="8" t="s">
        <v>22</v>
      </c>
      <c r="C44" s="31">
        <v>106.1</v>
      </c>
      <c r="D44" s="31">
        <v>106.1</v>
      </c>
    </row>
    <row r="45" spans="1:4" ht="20.100000000000001" customHeight="1" x14ac:dyDescent="0.25">
      <c r="A45" s="27" t="s">
        <v>39</v>
      </c>
      <c r="B45" s="28"/>
      <c r="C45" s="8"/>
      <c r="D45" s="9"/>
    </row>
    <row r="46" spans="1:4" ht="27.75" customHeight="1" x14ac:dyDescent="0.25">
      <c r="A46" s="25" t="s">
        <v>40</v>
      </c>
      <c r="B46" s="8" t="s">
        <v>41</v>
      </c>
      <c r="C46" s="31">
        <v>66</v>
      </c>
      <c r="D46" s="32">
        <f>SUM(D48:D56)</f>
        <v>64</v>
      </c>
    </row>
    <row r="47" spans="1:4" ht="20.100000000000001" customHeight="1" x14ac:dyDescent="0.25">
      <c r="A47" s="25" t="s">
        <v>42</v>
      </c>
      <c r="B47" s="8"/>
      <c r="C47" s="8"/>
      <c r="D47" s="9"/>
    </row>
    <row r="48" spans="1:4" ht="20.100000000000001" customHeight="1" x14ac:dyDescent="0.25">
      <c r="A48" s="25" t="s">
        <v>7</v>
      </c>
      <c r="B48" s="8" t="s">
        <v>41</v>
      </c>
      <c r="C48" s="8">
        <v>4</v>
      </c>
      <c r="D48" s="9">
        <v>4</v>
      </c>
    </row>
    <row r="49" spans="1:4" ht="20.100000000000001" customHeight="1" x14ac:dyDescent="0.25">
      <c r="A49" s="25" t="s">
        <v>43</v>
      </c>
      <c r="B49" s="8" t="s">
        <v>41</v>
      </c>
      <c r="C49" s="8">
        <v>9</v>
      </c>
      <c r="D49" s="9">
        <v>9</v>
      </c>
    </row>
    <row r="50" spans="1:4" ht="20.100000000000001" customHeight="1" x14ac:dyDescent="0.25">
      <c r="A50" s="25" t="s">
        <v>9</v>
      </c>
      <c r="B50" s="8" t="s">
        <v>41</v>
      </c>
      <c r="C50" s="8"/>
      <c r="D50" s="9"/>
    </row>
    <row r="51" spans="1:4" ht="20.100000000000001" customHeight="1" x14ac:dyDescent="0.25">
      <c r="A51" s="25" t="s">
        <v>10</v>
      </c>
      <c r="B51" s="8" t="s">
        <v>41</v>
      </c>
      <c r="C51" s="8"/>
      <c r="D51" s="9"/>
    </row>
    <row r="52" spans="1:4" ht="20.100000000000001" customHeight="1" x14ac:dyDescent="0.25">
      <c r="A52" s="25" t="s">
        <v>44</v>
      </c>
      <c r="B52" s="8" t="s">
        <v>41</v>
      </c>
      <c r="C52" s="8">
        <v>2</v>
      </c>
      <c r="D52" s="9">
        <v>2</v>
      </c>
    </row>
    <row r="53" spans="1:4" ht="20.100000000000001" customHeight="1" x14ac:dyDescent="0.25">
      <c r="A53" s="25" t="s">
        <v>12</v>
      </c>
      <c r="B53" s="8" t="s">
        <v>41</v>
      </c>
      <c r="C53" s="8"/>
      <c r="D53" s="9"/>
    </row>
    <row r="54" spans="1:4" ht="20.100000000000001" customHeight="1" x14ac:dyDescent="0.25">
      <c r="A54" s="25" t="s">
        <v>36</v>
      </c>
      <c r="B54" s="8" t="s">
        <v>41</v>
      </c>
      <c r="C54" s="8">
        <f>17+6+8</f>
        <v>31</v>
      </c>
      <c r="D54" s="9">
        <f>17+6+8</f>
        <v>31</v>
      </c>
    </row>
    <row r="55" spans="1:4" ht="20.100000000000001" customHeight="1" x14ac:dyDescent="0.25">
      <c r="A55" s="25" t="s">
        <v>14</v>
      </c>
      <c r="B55" s="8" t="s">
        <v>41</v>
      </c>
      <c r="C55" s="8">
        <v>3</v>
      </c>
      <c r="D55" s="9">
        <v>3</v>
      </c>
    </row>
    <row r="56" spans="1:4" ht="20.100000000000001" customHeight="1" x14ac:dyDescent="0.25">
      <c r="A56" s="25" t="s">
        <v>15</v>
      </c>
      <c r="B56" s="8" t="s">
        <v>41</v>
      </c>
      <c r="C56" s="8">
        <v>15</v>
      </c>
      <c r="D56" s="9">
        <v>15</v>
      </c>
    </row>
    <row r="57" spans="1:4" ht="34.5" customHeight="1" x14ac:dyDescent="0.25">
      <c r="A57" s="25" t="s">
        <v>45</v>
      </c>
      <c r="B57" s="8" t="s">
        <v>22</v>
      </c>
      <c r="C57" s="31">
        <v>0.74</v>
      </c>
      <c r="D57" s="31">
        <v>0.74</v>
      </c>
    </row>
    <row r="58" spans="1:4" ht="20.100000000000001" customHeight="1" x14ac:dyDescent="0.25">
      <c r="A58" s="20" t="s">
        <v>46</v>
      </c>
      <c r="B58" s="8" t="s">
        <v>41</v>
      </c>
      <c r="C58" s="31">
        <v>56</v>
      </c>
      <c r="D58" s="31">
        <v>56</v>
      </c>
    </row>
    <row r="59" spans="1:4" ht="30.75" customHeight="1" x14ac:dyDescent="0.25">
      <c r="A59" s="25" t="s">
        <v>47</v>
      </c>
      <c r="B59" s="8"/>
      <c r="C59" s="8">
        <v>0.74</v>
      </c>
      <c r="D59" s="9">
        <v>0.74</v>
      </c>
    </row>
    <row r="60" spans="1:4" ht="20.100000000000001" customHeight="1" x14ac:dyDescent="0.25">
      <c r="A60" s="25" t="s">
        <v>48</v>
      </c>
      <c r="B60" s="8" t="s">
        <v>41</v>
      </c>
      <c r="C60" s="31">
        <f>6+28+2</f>
        <v>36</v>
      </c>
      <c r="D60" s="32">
        <f>6+28+2</f>
        <v>36</v>
      </c>
    </row>
    <row r="61" spans="1:4" ht="31.5" customHeight="1" x14ac:dyDescent="0.25">
      <c r="A61" s="7" t="s">
        <v>49</v>
      </c>
      <c r="B61" s="8" t="s">
        <v>5</v>
      </c>
      <c r="C61" s="21">
        <v>4.8001569999999996</v>
      </c>
      <c r="D61" s="22">
        <v>3.3614769999999998</v>
      </c>
    </row>
    <row r="62" spans="1:4" ht="20.100000000000001" customHeight="1" x14ac:dyDescent="0.25">
      <c r="A62" s="15" t="s">
        <v>50</v>
      </c>
      <c r="B62" s="15"/>
      <c r="C62" s="15"/>
      <c r="D62" s="17"/>
    </row>
    <row r="63" spans="1:4" ht="20.100000000000001" customHeight="1" x14ac:dyDescent="0.25">
      <c r="A63" s="7" t="s">
        <v>51</v>
      </c>
      <c r="B63" s="8" t="s">
        <v>52</v>
      </c>
      <c r="C63" s="8">
        <v>3.4</v>
      </c>
      <c r="D63" s="9">
        <v>3.484</v>
      </c>
    </row>
    <row r="64" spans="1:4" ht="42" customHeight="1" x14ac:dyDescent="0.25">
      <c r="A64" s="7" t="s">
        <v>53</v>
      </c>
      <c r="B64" s="8" t="s">
        <v>52</v>
      </c>
      <c r="C64" s="8">
        <v>4.819</v>
      </c>
      <c r="D64" s="9">
        <v>4.1120000000000001</v>
      </c>
    </row>
    <row r="65" spans="1:4" ht="20.100000000000001" customHeight="1" x14ac:dyDescent="0.25">
      <c r="A65" s="7" t="s">
        <v>54</v>
      </c>
      <c r="B65" s="8"/>
      <c r="C65" s="8">
        <v>2.4729999999999999</v>
      </c>
      <c r="D65" s="9">
        <v>1.7</v>
      </c>
    </row>
    <row r="66" spans="1:4" ht="20.100000000000001" customHeight="1" x14ac:dyDescent="0.25">
      <c r="A66" s="19" t="s">
        <v>7</v>
      </c>
      <c r="B66" s="8" t="s">
        <v>52</v>
      </c>
      <c r="C66" s="8"/>
      <c r="D66" s="9"/>
    </row>
    <row r="67" spans="1:4" ht="20.100000000000001" customHeight="1" x14ac:dyDescent="0.25">
      <c r="A67" s="19" t="s">
        <v>8</v>
      </c>
      <c r="B67" s="8" t="s">
        <v>52</v>
      </c>
      <c r="C67" s="8"/>
      <c r="D67" s="9"/>
    </row>
    <row r="68" spans="1:4" ht="20.100000000000001" customHeight="1" x14ac:dyDescent="0.25">
      <c r="A68" s="9" t="s">
        <v>9</v>
      </c>
      <c r="B68" s="8" t="s">
        <v>52</v>
      </c>
      <c r="C68" s="8">
        <v>1.8</v>
      </c>
      <c r="D68" s="9">
        <v>1.8</v>
      </c>
    </row>
    <row r="69" spans="1:4" ht="20.100000000000001" customHeight="1" x14ac:dyDescent="0.25">
      <c r="A69" s="9" t="s">
        <v>10</v>
      </c>
      <c r="B69" s="8" t="s">
        <v>52</v>
      </c>
      <c r="C69" s="8"/>
      <c r="D69" s="9"/>
    </row>
    <row r="70" spans="1:4" ht="20.100000000000001" customHeight="1" x14ac:dyDescent="0.25">
      <c r="A70" s="9" t="s">
        <v>44</v>
      </c>
      <c r="B70" s="8" t="s">
        <v>52</v>
      </c>
      <c r="C70" s="8">
        <v>4.9000000000000002E-2</v>
      </c>
      <c r="D70" s="9">
        <v>4.8000000000000001E-2</v>
      </c>
    </row>
    <row r="71" spans="1:4" ht="20.100000000000001" customHeight="1" x14ac:dyDescent="0.25">
      <c r="A71" s="9" t="s">
        <v>12</v>
      </c>
      <c r="B71" s="8" t="s">
        <v>52</v>
      </c>
      <c r="C71" s="8">
        <v>0.7</v>
      </c>
      <c r="D71" s="9">
        <v>0.7</v>
      </c>
    </row>
    <row r="72" spans="1:4" ht="43.5" customHeight="1" x14ac:dyDescent="0.25">
      <c r="A72" s="9" t="s">
        <v>13</v>
      </c>
      <c r="B72" s="8" t="s">
        <v>52</v>
      </c>
      <c r="C72" s="8">
        <v>5.6000000000000001E-2</v>
      </c>
      <c r="D72" s="9">
        <v>5.3999999999999999E-2</v>
      </c>
    </row>
    <row r="73" spans="1:4" ht="20.100000000000001" customHeight="1" x14ac:dyDescent="0.25">
      <c r="A73" s="9" t="s">
        <v>14</v>
      </c>
      <c r="B73" s="8" t="s">
        <v>52</v>
      </c>
      <c r="C73" s="8">
        <v>0.20200000000000001</v>
      </c>
      <c r="D73" s="9">
        <v>0.20200000000000001</v>
      </c>
    </row>
    <row r="74" spans="1:4" ht="36.75" customHeight="1" x14ac:dyDescent="0.25">
      <c r="A74" s="9" t="s">
        <v>55</v>
      </c>
      <c r="B74" s="8" t="s">
        <v>52</v>
      </c>
      <c r="C74" s="8">
        <v>0.27500000000000002</v>
      </c>
      <c r="D74" s="9">
        <v>0.27500000000000002</v>
      </c>
    </row>
    <row r="75" spans="1:4" ht="20.100000000000001" customHeight="1" x14ac:dyDescent="0.25">
      <c r="A75" s="9" t="s">
        <v>56</v>
      </c>
      <c r="B75" s="8" t="s">
        <v>52</v>
      </c>
      <c r="C75" s="8">
        <v>0.33300000000000002</v>
      </c>
      <c r="D75" s="9">
        <v>0.33500000000000002</v>
      </c>
    </row>
    <row r="76" spans="1:4" ht="20.100000000000001" customHeight="1" x14ac:dyDescent="0.25">
      <c r="A76" s="9" t="s">
        <v>57</v>
      </c>
      <c r="B76" s="8" t="s">
        <v>52</v>
      </c>
      <c r="C76" s="8">
        <v>0.121</v>
      </c>
      <c r="D76" s="9">
        <v>0.121</v>
      </c>
    </row>
    <row r="77" spans="1:4" ht="20.100000000000001" customHeight="1" x14ac:dyDescent="0.25">
      <c r="A77" s="9" t="s">
        <v>58</v>
      </c>
      <c r="B77" s="8" t="s">
        <v>52</v>
      </c>
      <c r="C77" s="8">
        <v>0.123</v>
      </c>
      <c r="D77" s="9">
        <v>0.123</v>
      </c>
    </row>
    <row r="78" spans="1:4" ht="20.100000000000001" customHeight="1" x14ac:dyDescent="0.25">
      <c r="A78" s="9" t="s">
        <v>15</v>
      </c>
      <c r="B78" s="8" t="s">
        <v>52</v>
      </c>
      <c r="C78" s="8"/>
      <c r="D78" s="33"/>
    </row>
    <row r="79" spans="1:4" ht="20.100000000000001" customHeight="1" x14ac:dyDescent="0.25">
      <c r="A79" s="29" t="s">
        <v>59</v>
      </c>
      <c r="B79" s="8" t="s">
        <v>52</v>
      </c>
      <c r="C79" s="8">
        <f t="shared" ref="C79:D79" si="1">SUM(C82:C84)</f>
        <v>0.40300000000000002</v>
      </c>
      <c r="D79" s="9">
        <f t="shared" si="1"/>
        <v>0.40500000000000003</v>
      </c>
    </row>
    <row r="80" spans="1:4" ht="20.100000000000001" customHeight="1" x14ac:dyDescent="0.25">
      <c r="A80" s="18" t="s">
        <v>60</v>
      </c>
      <c r="B80" s="8"/>
      <c r="C80" s="8"/>
      <c r="D80" s="33"/>
    </row>
    <row r="81" spans="1:4" ht="20.100000000000001" customHeight="1" x14ac:dyDescent="0.25">
      <c r="A81" s="34" t="s">
        <v>56</v>
      </c>
      <c r="B81" s="8" t="s">
        <v>52</v>
      </c>
      <c r="C81" s="8">
        <v>0.32700000000000001</v>
      </c>
      <c r="D81" s="9">
        <v>0.35699999999999998</v>
      </c>
    </row>
    <row r="82" spans="1:4" ht="20.100000000000001" customHeight="1" x14ac:dyDescent="0.25">
      <c r="A82" s="8" t="s">
        <v>61</v>
      </c>
      <c r="B82" s="8" t="s">
        <v>52</v>
      </c>
      <c r="C82" s="8">
        <v>0.33300000000000002</v>
      </c>
      <c r="D82" s="9">
        <v>0.33500000000000002</v>
      </c>
    </row>
    <row r="83" spans="1:4" ht="20.100000000000001" customHeight="1" x14ac:dyDescent="0.25">
      <c r="A83" s="8" t="s">
        <v>62</v>
      </c>
      <c r="B83" s="8" t="s">
        <v>52</v>
      </c>
      <c r="C83" s="8">
        <v>5.3999999999999999E-2</v>
      </c>
      <c r="D83" s="9">
        <v>5.3999999999999999E-2</v>
      </c>
    </row>
    <row r="84" spans="1:4" ht="20.100000000000001" customHeight="1" x14ac:dyDescent="0.25">
      <c r="A84" s="8" t="s">
        <v>63</v>
      </c>
      <c r="B84" s="8" t="s">
        <v>64</v>
      </c>
      <c r="C84" s="8">
        <v>1.6E-2</v>
      </c>
      <c r="D84" s="9">
        <v>1.6E-2</v>
      </c>
    </row>
    <row r="85" spans="1:4" ht="20.100000000000001" customHeight="1" x14ac:dyDescent="0.25">
      <c r="A85" s="25" t="s">
        <v>65</v>
      </c>
      <c r="B85" s="8" t="s">
        <v>52</v>
      </c>
      <c r="C85" s="8">
        <f t="shared" ref="C85:D85" si="2">SUM(C88:C95)</f>
        <v>0.17899999999999999</v>
      </c>
      <c r="D85" s="9">
        <f t="shared" si="2"/>
        <v>0.17699999999999999</v>
      </c>
    </row>
    <row r="86" spans="1:4" ht="20.100000000000001" customHeight="1" x14ac:dyDescent="0.25">
      <c r="A86" s="7" t="s">
        <v>23</v>
      </c>
      <c r="B86" s="8"/>
      <c r="C86" s="8"/>
      <c r="D86" s="33"/>
    </row>
    <row r="87" spans="1:4" ht="20.100000000000001" customHeight="1" x14ac:dyDescent="0.25">
      <c r="A87" s="35" t="s">
        <v>7</v>
      </c>
      <c r="B87" s="8" t="s">
        <v>52</v>
      </c>
      <c r="C87" s="8"/>
      <c r="D87" s="9"/>
    </row>
    <row r="88" spans="1:4" ht="20.100000000000001" customHeight="1" x14ac:dyDescent="0.25">
      <c r="A88" s="35" t="s">
        <v>8</v>
      </c>
      <c r="B88" s="8" t="s">
        <v>64</v>
      </c>
      <c r="C88" s="8"/>
      <c r="D88" s="9"/>
    </row>
    <row r="89" spans="1:4" ht="20.100000000000001" customHeight="1" x14ac:dyDescent="0.25">
      <c r="A89" s="36" t="s">
        <v>9</v>
      </c>
      <c r="B89" s="8" t="s">
        <v>52</v>
      </c>
      <c r="C89" s="8"/>
      <c r="D89" s="9"/>
    </row>
    <row r="90" spans="1:4" ht="20.100000000000001" customHeight="1" x14ac:dyDescent="0.25">
      <c r="A90" s="36" t="s">
        <v>10</v>
      </c>
      <c r="B90" s="8" t="s">
        <v>52</v>
      </c>
      <c r="C90" s="8"/>
      <c r="D90" s="9"/>
    </row>
    <row r="91" spans="1:4" ht="20.100000000000001" customHeight="1" x14ac:dyDescent="0.25">
      <c r="A91" s="9" t="s">
        <v>44</v>
      </c>
      <c r="B91" s="8" t="s">
        <v>52</v>
      </c>
      <c r="C91" s="8"/>
      <c r="D91" s="9"/>
    </row>
    <row r="92" spans="1:4" ht="20.100000000000001" customHeight="1" x14ac:dyDescent="0.25">
      <c r="A92" s="36" t="s">
        <v>12</v>
      </c>
      <c r="B92" s="8" t="s">
        <v>64</v>
      </c>
      <c r="C92" s="8"/>
      <c r="D92" s="9"/>
    </row>
    <row r="93" spans="1:4" ht="20.100000000000001" customHeight="1" x14ac:dyDescent="0.25">
      <c r="A93" s="36" t="s">
        <v>36</v>
      </c>
      <c r="B93" s="8" t="s">
        <v>64</v>
      </c>
      <c r="C93" s="8">
        <v>5.6000000000000001E-2</v>
      </c>
      <c r="D93" s="9">
        <v>5.3999999999999999E-2</v>
      </c>
    </row>
    <row r="94" spans="1:4" ht="20.100000000000001" customHeight="1" x14ac:dyDescent="0.25">
      <c r="A94" s="36" t="s">
        <v>14</v>
      </c>
      <c r="B94" s="8" t="s">
        <v>64</v>
      </c>
      <c r="C94" s="8"/>
      <c r="D94" s="33"/>
    </row>
    <row r="95" spans="1:4" ht="20.100000000000001" customHeight="1" x14ac:dyDescent="0.25">
      <c r="A95" s="36" t="s">
        <v>15</v>
      </c>
      <c r="B95" s="8" t="s">
        <v>64</v>
      </c>
      <c r="C95" s="8">
        <v>0.123</v>
      </c>
      <c r="D95" s="9">
        <v>0.123</v>
      </c>
    </row>
    <row r="96" spans="1:4" ht="31.5" customHeight="1" x14ac:dyDescent="0.25">
      <c r="A96" s="20" t="s">
        <v>66</v>
      </c>
      <c r="B96" s="8" t="s">
        <v>22</v>
      </c>
      <c r="C96" s="8">
        <v>6.3</v>
      </c>
      <c r="D96" s="9">
        <v>6.3</v>
      </c>
    </row>
    <row r="97" spans="1:4" ht="28.5" customHeight="1" x14ac:dyDescent="0.25">
      <c r="A97" s="7" t="s">
        <v>67</v>
      </c>
      <c r="B97" s="8" t="s">
        <v>68</v>
      </c>
      <c r="C97" s="8">
        <v>63000</v>
      </c>
      <c r="D97" s="9">
        <v>63000</v>
      </c>
    </row>
    <row r="98" spans="1:4" ht="20.100000000000001" customHeight="1" x14ac:dyDescent="0.25">
      <c r="A98" s="7" t="s">
        <v>69</v>
      </c>
      <c r="B98" s="8"/>
      <c r="C98" s="8"/>
      <c r="D98" s="9"/>
    </row>
    <row r="99" spans="1:4" ht="20.100000000000001" customHeight="1" x14ac:dyDescent="0.25">
      <c r="A99" s="19" t="s">
        <v>7</v>
      </c>
      <c r="B99" s="8" t="s">
        <v>68</v>
      </c>
      <c r="C99" s="8">
        <v>96312.29</v>
      </c>
      <c r="D99" s="9">
        <v>87763.5</v>
      </c>
    </row>
    <row r="100" spans="1:4" ht="20.100000000000001" customHeight="1" x14ac:dyDescent="0.25">
      <c r="A100" s="9" t="s">
        <v>8</v>
      </c>
      <c r="B100" s="8" t="s">
        <v>68</v>
      </c>
      <c r="C100" s="8"/>
      <c r="D100" s="9"/>
    </row>
    <row r="101" spans="1:4" ht="20.100000000000001" customHeight="1" x14ac:dyDescent="0.25">
      <c r="A101" s="9" t="s">
        <v>9</v>
      </c>
      <c r="B101" s="8" t="s">
        <v>68</v>
      </c>
      <c r="C101" s="8">
        <v>43102.04</v>
      </c>
      <c r="D101" s="9">
        <v>40000</v>
      </c>
    </row>
    <row r="102" spans="1:4" ht="20.100000000000001" customHeight="1" x14ac:dyDescent="0.25">
      <c r="A102" s="9" t="s">
        <v>10</v>
      </c>
      <c r="B102" s="8" t="s">
        <v>68</v>
      </c>
      <c r="C102" s="8"/>
      <c r="D102" s="9"/>
    </row>
    <row r="103" spans="1:4" ht="20.100000000000001" customHeight="1" x14ac:dyDescent="0.25">
      <c r="A103" s="9" t="s">
        <v>44</v>
      </c>
      <c r="B103" s="8" t="s">
        <v>68</v>
      </c>
      <c r="C103" s="8">
        <v>24095</v>
      </c>
      <c r="D103" s="9">
        <v>24095</v>
      </c>
    </row>
    <row r="104" spans="1:4" ht="20.100000000000001" customHeight="1" x14ac:dyDescent="0.25">
      <c r="A104" s="9" t="s">
        <v>12</v>
      </c>
      <c r="B104" s="8" t="s">
        <v>68</v>
      </c>
      <c r="C104" s="8"/>
      <c r="D104" s="9"/>
    </row>
    <row r="105" spans="1:4" ht="45" customHeight="1" x14ac:dyDescent="0.25">
      <c r="A105" s="36" t="s">
        <v>13</v>
      </c>
      <c r="B105" s="8" t="s">
        <v>68</v>
      </c>
      <c r="C105" s="8">
        <v>48000</v>
      </c>
      <c r="D105" s="9">
        <v>47520</v>
      </c>
    </row>
    <row r="106" spans="1:4" ht="20.100000000000001" customHeight="1" x14ac:dyDescent="0.25">
      <c r="A106" s="9" t="s">
        <v>14</v>
      </c>
      <c r="B106" s="8" t="s">
        <v>68</v>
      </c>
      <c r="C106" s="8">
        <v>34034</v>
      </c>
      <c r="D106" s="9">
        <v>33582</v>
      </c>
    </row>
    <row r="107" spans="1:4" ht="20.100000000000001" customHeight="1" x14ac:dyDescent="0.25">
      <c r="A107" s="9" t="s">
        <v>55</v>
      </c>
      <c r="B107" s="8" t="s">
        <v>68</v>
      </c>
      <c r="C107" s="8"/>
      <c r="D107" s="33"/>
    </row>
    <row r="108" spans="1:4" ht="20.100000000000001" customHeight="1" x14ac:dyDescent="0.25">
      <c r="A108" s="9" t="s">
        <v>56</v>
      </c>
      <c r="B108" s="8" t="s">
        <v>68</v>
      </c>
      <c r="C108" s="8"/>
      <c r="D108" s="9"/>
    </row>
    <row r="109" spans="1:4" ht="20.100000000000001" customHeight="1" x14ac:dyDescent="0.25">
      <c r="A109" s="9" t="s">
        <v>57</v>
      </c>
      <c r="B109" s="8" t="s">
        <v>68</v>
      </c>
      <c r="C109" s="8"/>
      <c r="D109" s="9"/>
    </row>
    <row r="110" spans="1:4" ht="20.100000000000001" customHeight="1" x14ac:dyDescent="0.25">
      <c r="A110" s="9" t="s">
        <v>58</v>
      </c>
      <c r="B110" s="8" t="s">
        <v>68</v>
      </c>
      <c r="C110" s="8"/>
      <c r="D110" s="9"/>
    </row>
    <row r="111" spans="1:4" ht="20.100000000000001" customHeight="1" x14ac:dyDescent="0.25">
      <c r="A111" s="9" t="s">
        <v>15</v>
      </c>
      <c r="B111" s="8" t="s">
        <v>68</v>
      </c>
      <c r="C111" s="8"/>
      <c r="D111" s="33"/>
    </row>
    <row r="112" spans="1:4" ht="20.100000000000001" customHeight="1" x14ac:dyDescent="0.25">
      <c r="A112" s="29" t="s">
        <v>70</v>
      </c>
      <c r="B112" s="8" t="s">
        <v>68</v>
      </c>
      <c r="C112" s="8">
        <f t="shared" ref="C112:D112" si="3">SUM(C113:C116)/2</f>
        <v>67250.5</v>
      </c>
      <c r="D112" s="9">
        <f t="shared" si="3"/>
        <v>59593.35</v>
      </c>
    </row>
    <row r="113" spans="1:4" ht="20.100000000000001" customHeight="1" x14ac:dyDescent="0.25">
      <c r="A113" s="18" t="s">
        <v>71</v>
      </c>
      <c r="B113" s="8"/>
      <c r="C113" s="8"/>
      <c r="D113" s="37"/>
    </row>
    <row r="114" spans="1:4" ht="20.100000000000001" customHeight="1" x14ac:dyDescent="0.25">
      <c r="A114" s="34" t="s">
        <v>56</v>
      </c>
      <c r="B114" s="8" t="s">
        <v>68</v>
      </c>
      <c r="C114" s="8">
        <v>42246.6</v>
      </c>
      <c r="D114" s="9">
        <v>42246.6</v>
      </c>
    </row>
    <row r="115" spans="1:4" ht="20.100000000000001" customHeight="1" x14ac:dyDescent="0.25">
      <c r="A115" s="8" t="s">
        <v>61</v>
      </c>
      <c r="B115" s="8" t="s">
        <v>68</v>
      </c>
      <c r="C115" s="8">
        <v>47548.4</v>
      </c>
      <c r="D115" s="9">
        <v>32847.1</v>
      </c>
    </row>
    <row r="116" spans="1:4" ht="20.100000000000001" customHeight="1" x14ac:dyDescent="0.25">
      <c r="A116" s="8" t="s">
        <v>62</v>
      </c>
      <c r="B116" s="8" t="s">
        <v>68</v>
      </c>
      <c r="C116" s="8">
        <v>44706</v>
      </c>
      <c r="D116" s="9">
        <v>44093</v>
      </c>
    </row>
    <row r="117" spans="1:4" ht="20.100000000000001" customHeight="1" x14ac:dyDescent="0.25">
      <c r="A117" s="8" t="s">
        <v>63</v>
      </c>
      <c r="B117" s="8" t="s">
        <v>68</v>
      </c>
      <c r="C117" s="8">
        <v>40571</v>
      </c>
      <c r="D117" s="9">
        <v>39877</v>
      </c>
    </row>
    <row r="118" spans="1:4" ht="36" customHeight="1" x14ac:dyDescent="0.25">
      <c r="A118" s="7" t="s">
        <v>72</v>
      </c>
      <c r="B118" s="8" t="s">
        <v>68</v>
      </c>
      <c r="C118" s="8">
        <v>40571</v>
      </c>
      <c r="D118" s="37">
        <v>39877</v>
      </c>
    </row>
    <row r="119" spans="1:4" ht="20.100000000000001" customHeight="1" x14ac:dyDescent="0.25">
      <c r="A119" s="38" t="s">
        <v>73</v>
      </c>
      <c r="B119" s="8" t="s">
        <v>5</v>
      </c>
      <c r="C119" s="31">
        <f t="shared" ref="C119" si="4">C64*C97*12/1000</f>
        <v>3643.1640000000002</v>
      </c>
      <c r="D119" s="32">
        <f>D64*D97*12/1000</f>
        <v>3108.672</v>
      </c>
    </row>
    <row r="120" spans="1:4" ht="20.100000000000001" customHeight="1" x14ac:dyDescent="0.25">
      <c r="A120" s="39" t="s">
        <v>23</v>
      </c>
      <c r="B120" s="33"/>
      <c r="C120" s="8"/>
      <c r="D120" s="9"/>
    </row>
    <row r="121" spans="1:4" ht="20.100000000000001" customHeight="1" x14ac:dyDescent="0.25">
      <c r="A121" s="39" t="s">
        <v>74</v>
      </c>
      <c r="B121" s="8" t="s">
        <v>5</v>
      </c>
      <c r="C121" s="8">
        <f t="shared" ref="C121:D121" si="5">C118*C85*12/1000</f>
        <v>87.146507999999997</v>
      </c>
      <c r="D121" s="9">
        <f t="shared" si="5"/>
        <v>84.698747999999995</v>
      </c>
    </row>
    <row r="122" spans="1:4" ht="20.100000000000001" customHeight="1" x14ac:dyDescent="0.25">
      <c r="A122" s="39" t="s">
        <v>75</v>
      </c>
      <c r="B122" s="10"/>
      <c r="C122" s="11"/>
      <c r="D122" s="10"/>
    </row>
    <row r="123" spans="1:4" ht="20.100000000000001" customHeight="1" x14ac:dyDescent="0.25">
      <c r="A123" s="39" t="s">
        <v>76</v>
      </c>
      <c r="B123" s="8" t="s">
        <v>5</v>
      </c>
      <c r="C123" s="8">
        <f t="shared" ref="C123:D123" si="6">C110*C77*12/1000</f>
        <v>0</v>
      </c>
      <c r="D123" s="9">
        <f t="shared" si="6"/>
        <v>0</v>
      </c>
    </row>
    <row r="124" spans="1:4" ht="20.100000000000001" customHeight="1" x14ac:dyDescent="0.25">
      <c r="A124" s="38" t="s">
        <v>77</v>
      </c>
      <c r="B124" s="8" t="s">
        <v>5</v>
      </c>
      <c r="C124" s="8">
        <v>46</v>
      </c>
      <c r="D124" s="9">
        <v>44</v>
      </c>
    </row>
    <row r="125" spans="1:4" ht="20.100000000000001" customHeight="1" x14ac:dyDescent="0.25">
      <c r="A125" s="38" t="s">
        <v>78</v>
      </c>
      <c r="B125" s="8" t="s">
        <v>5</v>
      </c>
      <c r="C125" s="8"/>
      <c r="D125" s="10"/>
    </row>
    <row r="126" spans="1:4" ht="35.25" customHeight="1" x14ac:dyDescent="0.25">
      <c r="A126" s="40" t="s">
        <v>79</v>
      </c>
      <c r="B126" s="8" t="s">
        <v>5</v>
      </c>
      <c r="C126" s="31">
        <f t="shared" ref="C126:D126" si="7">SUM(C119:C125)</f>
        <v>3776.310508</v>
      </c>
      <c r="D126" s="32">
        <f t="shared" si="7"/>
        <v>3237.3707479999998</v>
      </c>
    </row>
    <row r="127" spans="1:4" ht="20.100000000000001" customHeight="1" x14ac:dyDescent="0.25">
      <c r="A127" s="15" t="s">
        <v>80</v>
      </c>
      <c r="B127" s="15"/>
      <c r="C127" s="15"/>
      <c r="D127" s="17"/>
    </row>
    <row r="128" spans="1:4" ht="20.100000000000001" customHeight="1" x14ac:dyDescent="0.25">
      <c r="A128" s="7" t="s">
        <v>81</v>
      </c>
      <c r="B128" s="8" t="s">
        <v>5</v>
      </c>
      <c r="C128" s="8">
        <f t="shared" ref="C128:D128" si="8">C130+C131+C137</f>
        <v>186.79999999999998</v>
      </c>
      <c r="D128" s="9">
        <f t="shared" si="8"/>
        <v>160.30000000000001</v>
      </c>
    </row>
    <row r="129" spans="1:4" ht="20.100000000000001" customHeight="1" x14ac:dyDescent="0.25">
      <c r="A129" s="39" t="s">
        <v>23</v>
      </c>
      <c r="B129" s="8" t="s">
        <v>5</v>
      </c>
      <c r="C129" s="8"/>
      <c r="D129" s="9"/>
    </row>
    <row r="130" spans="1:4" ht="20.100000000000001" customHeight="1" x14ac:dyDescent="0.25">
      <c r="A130" s="38" t="s">
        <v>82</v>
      </c>
      <c r="B130" s="8" t="s">
        <v>5</v>
      </c>
      <c r="C130" s="8">
        <v>185.7</v>
      </c>
      <c r="D130" s="9">
        <v>159.30000000000001</v>
      </c>
    </row>
    <row r="131" spans="1:4" ht="20.100000000000001" customHeight="1" x14ac:dyDescent="0.25">
      <c r="A131" s="38" t="s">
        <v>83</v>
      </c>
      <c r="B131" s="8"/>
      <c r="C131" s="8"/>
      <c r="D131" s="9"/>
    </row>
    <row r="132" spans="1:4" ht="20.100000000000001" customHeight="1" x14ac:dyDescent="0.25">
      <c r="A132" s="38" t="s">
        <v>84</v>
      </c>
      <c r="B132" s="8" t="s">
        <v>5</v>
      </c>
      <c r="C132" s="8"/>
      <c r="D132" s="9"/>
    </row>
    <row r="133" spans="1:4" ht="20.100000000000001" customHeight="1" x14ac:dyDescent="0.25">
      <c r="A133" s="18" t="s">
        <v>85</v>
      </c>
      <c r="B133" s="8" t="s">
        <v>5</v>
      </c>
      <c r="C133" s="8"/>
      <c r="D133" s="9"/>
    </row>
    <row r="134" spans="1:4" ht="20.100000000000001" customHeight="1" x14ac:dyDescent="0.25">
      <c r="A134" s="18" t="s">
        <v>86</v>
      </c>
      <c r="B134" s="8" t="s">
        <v>5</v>
      </c>
      <c r="C134" s="8"/>
      <c r="D134" s="9"/>
    </row>
    <row r="135" spans="1:4" ht="20.100000000000001" customHeight="1" x14ac:dyDescent="0.25">
      <c r="A135" s="38" t="s">
        <v>87</v>
      </c>
      <c r="B135" s="8" t="s">
        <v>5</v>
      </c>
      <c r="C135" s="8"/>
      <c r="D135" s="9"/>
    </row>
    <row r="136" spans="1:4" ht="20.100000000000001" customHeight="1" x14ac:dyDescent="0.25">
      <c r="A136" s="18" t="s">
        <v>88</v>
      </c>
      <c r="B136" s="8" t="s">
        <v>5</v>
      </c>
      <c r="C136" s="8"/>
      <c r="D136" s="9"/>
    </row>
    <row r="137" spans="1:4" ht="20.100000000000001" customHeight="1" x14ac:dyDescent="0.25">
      <c r="A137" s="38" t="s">
        <v>89</v>
      </c>
      <c r="B137" s="8"/>
      <c r="C137" s="8">
        <f t="shared" ref="C137:D137" si="9">C138+C139</f>
        <v>1.1000000000000001</v>
      </c>
      <c r="D137" s="9">
        <f t="shared" si="9"/>
        <v>1</v>
      </c>
    </row>
    <row r="138" spans="1:4" ht="20.100000000000001" customHeight="1" x14ac:dyDescent="0.25">
      <c r="A138" s="39" t="s">
        <v>90</v>
      </c>
      <c r="B138" s="8" t="s">
        <v>5</v>
      </c>
      <c r="C138" s="8"/>
      <c r="D138" s="9"/>
    </row>
    <row r="139" spans="1:4" ht="20.100000000000001" customHeight="1" x14ac:dyDescent="0.25">
      <c r="A139" s="39" t="s">
        <v>91</v>
      </c>
      <c r="B139" s="8" t="s">
        <v>5</v>
      </c>
      <c r="C139" s="8">
        <v>1.1000000000000001</v>
      </c>
      <c r="D139" s="9">
        <v>1</v>
      </c>
    </row>
    <row r="140" spans="1:4" ht="20.100000000000001" customHeight="1" x14ac:dyDescent="0.25">
      <c r="A140" s="39" t="s">
        <v>92</v>
      </c>
      <c r="B140" s="8" t="s">
        <v>5</v>
      </c>
      <c r="C140" s="8">
        <v>5.0000000000000001E-3</v>
      </c>
      <c r="D140" s="9">
        <v>5.0000000000000001E-3</v>
      </c>
    </row>
    <row r="141" spans="1:4" ht="15" customHeight="1" x14ac:dyDescent="0.25">
      <c r="A141" s="12" t="s">
        <v>93</v>
      </c>
      <c r="B141" s="12"/>
      <c r="C141" s="12"/>
    </row>
    <row r="142" spans="1:4" ht="15" customHeight="1" x14ac:dyDescent="0.25">
      <c r="A142" s="13" t="s">
        <v>94</v>
      </c>
      <c r="B142" s="13"/>
      <c r="C142" s="13"/>
    </row>
    <row r="143" spans="1:4" ht="15" customHeight="1" x14ac:dyDescent="0.25">
      <c r="A143" s="1" t="s">
        <v>95</v>
      </c>
      <c r="B143" s="1"/>
      <c r="C143" s="1"/>
    </row>
  </sheetData>
  <mergeCells count="12">
    <mergeCell ref="D4:D6"/>
    <mergeCell ref="A7:D7"/>
    <mergeCell ref="A21:D21"/>
    <mergeCell ref="A62:D62"/>
    <mergeCell ref="A127:D127"/>
    <mergeCell ref="A143:C143"/>
    <mergeCell ref="A1:C3"/>
    <mergeCell ref="A141:C141"/>
    <mergeCell ref="A142:C142"/>
    <mergeCell ref="A4:A6"/>
    <mergeCell ref="B4:B6"/>
    <mergeCell ref="C4:C6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Резервный Ира</dc:creator>
  <cp:lastModifiedBy>comp</cp:lastModifiedBy>
  <cp:lastPrinted>2016-12-05T03:05:53Z</cp:lastPrinted>
  <dcterms:created xsi:type="dcterms:W3CDTF">2016-10-18T04:13:55Z</dcterms:created>
  <dcterms:modified xsi:type="dcterms:W3CDTF">2016-12-05T03:05:55Z</dcterms:modified>
</cp:coreProperties>
</file>