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475" windowWidth="28830" windowHeight="7215" activeTab="1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34" i="2" l="1"/>
  <c r="G22" i="2" l="1"/>
  <c r="K20" i="2" l="1"/>
  <c r="J20" i="2"/>
  <c r="I20" i="2"/>
  <c r="E20" i="2" s="1"/>
  <c r="H20" i="2"/>
  <c r="G20" i="2"/>
  <c r="F20" i="2"/>
  <c r="K19" i="2"/>
  <c r="J19" i="2"/>
  <c r="I19" i="2"/>
  <c r="H19" i="2"/>
  <c r="G19" i="2"/>
  <c r="F19" i="2"/>
  <c r="K18" i="2"/>
  <c r="J18" i="2"/>
  <c r="I18" i="2"/>
  <c r="H18" i="2"/>
  <c r="G18" i="2"/>
  <c r="F18" i="2"/>
  <c r="K17" i="2"/>
  <c r="J17" i="2"/>
  <c r="I17" i="2"/>
  <c r="H17" i="2"/>
  <c r="G17" i="2"/>
  <c r="F17" i="2"/>
  <c r="K16" i="2"/>
  <c r="J16" i="2"/>
  <c r="I16" i="2"/>
  <c r="H16" i="2"/>
  <c r="G16" i="2"/>
  <c r="F16" i="2"/>
  <c r="K15" i="2"/>
  <c r="J15" i="2"/>
  <c r="I15" i="2"/>
  <c r="H15" i="2"/>
  <c r="G15" i="2"/>
  <c r="F15" i="2"/>
  <c r="K14" i="2"/>
  <c r="J14" i="2"/>
  <c r="I14" i="2"/>
  <c r="I12" i="2" s="1"/>
  <c r="I11" i="2" s="1"/>
  <c r="H14" i="2"/>
  <c r="G14" i="2"/>
  <c r="G12" i="2" s="1"/>
  <c r="F14" i="2"/>
  <c r="K62" i="2"/>
  <c r="K61" i="2" s="1"/>
  <c r="J62" i="2"/>
  <c r="I62" i="2"/>
  <c r="I61" i="2" s="1"/>
  <c r="H62" i="2"/>
  <c r="G62" i="2"/>
  <c r="G61" i="2" s="1"/>
  <c r="F62" i="2"/>
  <c r="F61" i="2" s="1"/>
  <c r="J61" i="2"/>
  <c r="H61" i="2"/>
  <c r="K52" i="2"/>
  <c r="J52" i="2"/>
  <c r="I52" i="2"/>
  <c r="I51" i="2" s="1"/>
  <c r="H52" i="2"/>
  <c r="H51" i="2" s="1"/>
  <c r="G52" i="2"/>
  <c r="G51" i="2" s="1"/>
  <c r="F52" i="2"/>
  <c r="F51" i="2" s="1"/>
  <c r="K51" i="2"/>
  <c r="J51" i="2"/>
  <c r="K42" i="2"/>
  <c r="K41" i="2" s="1"/>
  <c r="J42" i="2"/>
  <c r="J41" i="2" s="1"/>
  <c r="I42" i="2"/>
  <c r="I41" i="2" s="1"/>
  <c r="H42" i="2"/>
  <c r="G42" i="2"/>
  <c r="F42" i="2"/>
  <c r="H41" i="2"/>
  <c r="G41" i="2"/>
  <c r="F41" i="2"/>
  <c r="K32" i="2"/>
  <c r="K31" i="2" s="1"/>
  <c r="J32" i="2"/>
  <c r="J31" i="2" s="1"/>
  <c r="I32" i="2"/>
  <c r="I31" i="2" s="1"/>
  <c r="H32" i="2"/>
  <c r="H31" i="2" s="1"/>
  <c r="G32" i="2"/>
  <c r="G31" i="2" s="1"/>
  <c r="F32" i="2"/>
  <c r="F31" i="2" s="1"/>
  <c r="K22" i="2"/>
  <c r="K21" i="2" s="1"/>
  <c r="J22" i="2"/>
  <c r="J21" i="2" s="1"/>
  <c r="I22" i="2"/>
  <c r="I21" i="2" s="1"/>
  <c r="H22" i="2"/>
  <c r="H21" i="2" s="1"/>
  <c r="F22" i="2"/>
  <c r="F21" i="2" s="1"/>
  <c r="G21" i="2"/>
  <c r="E70" i="2"/>
  <c r="E69" i="2"/>
  <c r="E68" i="2"/>
  <c r="E67" i="2"/>
  <c r="E66" i="2"/>
  <c r="E65" i="2"/>
  <c r="E64" i="2"/>
  <c r="E62" i="2" s="1"/>
  <c r="E61" i="2" s="1"/>
  <c r="E60" i="2"/>
  <c r="E59" i="2"/>
  <c r="E58" i="2"/>
  <c r="E57" i="2"/>
  <c r="E56" i="2"/>
  <c r="E55" i="2"/>
  <c r="E54" i="2"/>
  <c r="E44" i="2"/>
  <c r="E42" i="2" s="1"/>
  <c r="E41" i="2" s="1"/>
  <c r="E39" i="2"/>
  <c r="E38" i="2"/>
  <c r="E37" i="2"/>
  <c r="E36" i="2"/>
  <c r="E35" i="2"/>
  <c r="E34" i="2"/>
  <c r="E29" i="2"/>
  <c r="E26" i="2"/>
  <c r="E24" i="2"/>
  <c r="E22" i="2" s="1"/>
  <c r="E19" i="2"/>
  <c r="F12" i="1"/>
  <c r="F11" i="1"/>
  <c r="K12" i="2" l="1"/>
  <c r="K11" i="2" s="1"/>
  <c r="J12" i="2"/>
  <c r="J11" i="2" s="1"/>
  <c r="E52" i="2"/>
  <c r="E51" i="2" s="1"/>
  <c r="E15" i="2"/>
  <c r="E17" i="2"/>
  <c r="E32" i="2"/>
  <c r="E18" i="2"/>
  <c r="E31" i="2"/>
  <c r="H12" i="2"/>
  <c r="H11" i="2" s="1"/>
  <c r="F12" i="2"/>
  <c r="F11" i="2" s="1"/>
  <c r="E16" i="2"/>
  <c r="G11" i="2"/>
  <c r="E14" i="2"/>
  <c r="E21" i="2"/>
  <c r="K14" i="1"/>
  <c r="J14" i="1"/>
  <c r="I14" i="1"/>
  <c r="H14" i="1"/>
  <c r="G14" i="1"/>
  <c r="F14" i="1"/>
  <c r="E14" i="1" s="1"/>
  <c r="E12" i="2" l="1"/>
  <c r="E11" i="2"/>
  <c r="K21" i="1"/>
  <c r="J21" i="1"/>
  <c r="I21" i="1"/>
  <c r="H21" i="1"/>
  <c r="G21" i="1"/>
  <c r="K22" i="1"/>
  <c r="J22" i="1"/>
  <c r="I22" i="1"/>
  <c r="H22" i="1"/>
  <c r="G22" i="1"/>
  <c r="F22" i="1"/>
  <c r="K31" i="1"/>
  <c r="J31" i="1"/>
  <c r="I31" i="1"/>
  <c r="H31" i="1"/>
  <c r="G31" i="1"/>
  <c r="K32" i="1"/>
  <c r="J32" i="1"/>
  <c r="I32" i="1"/>
  <c r="H32" i="1"/>
  <c r="G32" i="1"/>
  <c r="F31" i="1"/>
  <c r="E26" i="1"/>
  <c r="F15" i="1"/>
  <c r="E15" i="1"/>
  <c r="F21" i="1" l="1"/>
  <c r="E21" i="1" s="1"/>
  <c r="K19" i="1"/>
  <c r="J19" i="1"/>
  <c r="I19" i="1"/>
  <c r="H19" i="1"/>
  <c r="G19" i="1"/>
  <c r="F19" i="1"/>
  <c r="K18" i="1"/>
  <c r="J18" i="1"/>
  <c r="I18" i="1"/>
  <c r="H18" i="1"/>
  <c r="G18" i="1"/>
  <c r="E18" i="1" s="1"/>
  <c r="F18" i="1"/>
  <c r="E29" i="1" l="1"/>
  <c r="E44" i="1" l="1"/>
  <c r="E24" i="1" l="1"/>
  <c r="E22" i="1" s="1"/>
  <c r="E68" i="1"/>
  <c r="E70" i="1"/>
  <c r="E69" i="1"/>
  <c r="E67" i="1"/>
  <c r="E66" i="1"/>
  <c r="E65" i="1"/>
  <c r="E64" i="1"/>
  <c r="K62" i="1"/>
  <c r="K61" i="1" s="1"/>
  <c r="J62" i="1"/>
  <c r="J61" i="1" s="1"/>
  <c r="I62" i="1"/>
  <c r="I61" i="1" s="1"/>
  <c r="H62" i="1"/>
  <c r="H61" i="1" s="1"/>
  <c r="G62" i="1"/>
  <c r="F62" i="1"/>
  <c r="G61" i="1" l="1"/>
  <c r="F61" i="1"/>
  <c r="E62" i="1"/>
  <c r="E61" i="1" s="1"/>
  <c r="G16" i="1"/>
  <c r="E36" i="1" l="1"/>
  <c r="E37" i="1"/>
  <c r="E38" i="1"/>
  <c r="E54" i="1"/>
  <c r="E55" i="1"/>
  <c r="E56" i="1"/>
  <c r="K20" i="1"/>
  <c r="J20" i="1"/>
  <c r="I20" i="1"/>
  <c r="H20" i="1"/>
  <c r="G20" i="1"/>
  <c r="F20" i="1"/>
  <c r="E20" i="1" s="1"/>
  <c r="K17" i="1"/>
  <c r="J17" i="1"/>
  <c r="I17" i="1"/>
  <c r="H17" i="1"/>
  <c r="G17" i="1"/>
  <c r="F17" i="1"/>
  <c r="K16" i="1"/>
  <c r="J16" i="1"/>
  <c r="I16" i="1"/>
  <c r="H16" i="1"/>
  <c r="F16" i="1"/>
  <c r="K15" i="1"/>
  <c r="J15" i="1"/>
  <c r="I15" i="1"/>
  <c r="H15" i="1"/>
  <c r="G15" i="1"/>
  <c r="E60" i="1"/>
  <c r="E59" i="1"/>
  <c r="E57" i="1"/>
  <c r="E58" i="1"/>
  <c r="E39" i="1"/>
  <c r="E35" i="1"/>
  <c r="E34" i="1"/>
  <c r="K52" i="1"/>
  <c r="K51" i="1" s="1"/>
  <c r="J52" i="1"/>
  <c r="J51" i="1" s="1"/>
  <c r="I52" i="1"/>
  <c r="I51" i="1" s="1"/>
  <c r="H52" i="1"/>
  <c r="G52" i="1"/>
  <c r="G51" i="1" s="1"/>
  <c r="F52" i="1"/>
  <c r="F51" i="1" s="1"/>
  <c r="K42" i="1"/>
  <c r="K41" i="1" s="1"/>
  <c r="J42" i="1"/>
  <c r="I42" i="1"/>
  <c r="I41" i="1" s="1"/>
  <c r="H42" i="1"/>
  <c r="H41" i="1" s="1"/>
  <c r="G42" i="1"/>
  <c r="F42" i="1"/>
  <c r="E42" i="1"/>
  <c r="E41" i="1" s="1"/>
  <c r="J41" i="1"/>
  <c r="I12" i="1"/>
  <c r="E16" i="1" l="1"/>
  <c r="I11" i="1"/>
  <c r="G41" i="1"/>
  <c r="G12" i="1"/>
  <c r="G11" i="1" s="1"/>
  <c r="F41" i="1"/>
  <c r="J12" i="1"/>
  <c r="J11" i="1" s="1"/>
  <c r="H12" i="1"/>
  <c r="H11" i="1" s="1"/>
  <c r="K12" i="1"/>
  <c r="K11" i="1" s="1"/>
  <c r="E19" i="1"/>
  <c r="H51" i="1"/>
  <c r="E31" i="1"/>
  <c r="E17" i="1"/>
  <c r="E32" i="1"/>
  <c r="E52" i="1"/>
  <c r="E51" i="1" s="1"/>
  <c r="E12" i="1" l="1"/>
  <c r="E11" i="1"/>
</calcChain>
</file>

<file path=xl/comments1.xml><?xml version="1.0" encoding="utf-8"?>
<comments xmlns="http://schemas.openxmlformats.org/spreadsheetml/2006/main">
  <authors>
    <author>Автор</author>
  </authors>
  <commentList>
    <comment ref="G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ВКР</t>
        </r>
      </text>
    </comment>
    <comment ref="H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ВКР</t>
        </r>
      </text>
    </comment>
  </commentList>
</comments>
</file>

<file path=xl/sharedStrings.xml><?xml version="1.0" encoding="utf-8"?>
<sst xmlns="http://schemas.openxmlformats.org/spreadsheetml/2006/main" count="170" uniqueCount="31">
  <si>
    <t>к муниципальной программе</t>
  </si>
  <si>
    <t>Код аналитической программной классификации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</si>
  <si>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</si>
  <si>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</si>
  <si>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</si>
  <si>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 xml:space="preserve">Итого </t>
  </si>
  <si>
    <t>МП</t>
  </si>
  <si>
    <t>Пп</t>
  </si>
  <si>
    <t>Всего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</si>
  <si>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</si>
  <si>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</si>
  <si>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</si>
  <si>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</si>
  <si>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</si>
  <si>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межбюджетные трансферты из бюджета субъекта Российской Федерации, имеющие целевое назначение</t>
  </si>
  <si>
    <t>средства бюджета субъекта Российской Федерации, планируемые к привлечению</t>
  </si>
  <si>
    <t>иные источники</t>
  </si>
  <si>
    <t>за счет всех источников финансирования</t>
  </si>
  <si>
    <t xml:space="preserve">Прогнозная (справочная) оценка ресурсного обеспечения реализации муниципальной программы </t>
  </si>
  <si>
    <t>субвенции из бюджетов поселений (только для муниципальных районов)</t>
  </si>
  <si>
    <t>Дошкольное образование</t>
  </si>
  <si>
    <t>Общее образование</t>
  </si>
  <si>
    <t>Дополнительное образование</t>
  </si>
  <si>
    <t>Обеспечение реализации муниципальной программы</t>
  </si>
  <si>
    <t>01</t>
  </si>
  <si>
    <t>"Развитие образования в муниципальном</t>
  </si>
  <si>
    <t>Развитие образования в муниципальном образовании "Катангский район"</t>
  </si>
  <si>
    <t xml:space="preserve">Приложение № 5 </t>
  </si>
  <si>
    <t>образовании "Катангский район" на 2019-2024 годы"</t>
  </si>
  <si>
    <t>Организация отдыха и оздоравление  детей в летнее время</t>
  </si>
  <si>
    <t>иные источники (спонсорские)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</si>
</sst>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i/>
      <sz val="8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7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164" fontId="9" fillId="2" borderId="1" xfId="1" applyNumberFormat="1" applyFont="1" applyFill="1" applyBorder="1" applyAlignment="1">
      <alignment horizontal="right" vertical="center" wrapText="1"/>
    </xf>
    <xf numFmtId="164" fontId="9" fillId="2" borderId="1" xfId="1" applyNumberFormat="1" applyFont="1" applyFill="1" applyBorder="1" applyAlignment="1">
      <alignment horizontal="right" vertical="center"/>
    </xf>
    <xf numFmtId="164" fontId="5" fillId="2" borderId="1" xfId="1" applyNumberFormat="1" applyFont="1" applyFill="1" applyBorder="1" applyAlignment="1">
      <alignment horizontal="right" vertical="center" wrapText="1"/>
    </xf>
    <xf numFmtId="164" fontId="5" fillId="2" borderId="1" xfId="1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5" fontId="9" fillId="2" borderId="1" xfId="1" applyNumberFormat="1" applyFont="1" applyFill="1" applyBorder="1" applyAlignment="1">
      <alignment horizontal="right" vertical="center" wrapText="1"/>
    </xf>
    <xf numFmtId="165" fontId="9" fillId="2" borderId="1" xfId="1" applyNumberFormat="1" applyFont="1" applyFill="1" applyBorder="1" applyAlignment="1">
      <alignment horizontal="right" vertical="center"/>
    </xf>
    <xf numFmtId="165" fontId="5" fillId="2" borderId="1" xfId="1" applyNumberFormat="1" applyFont="1" applyFill="1" applyBorder="1" applyAlignment="1">
      <alignment horizontal="right" vertical="center" wrapText="1"/>
    </xf>
    <xf numFmtId="165" fontId="5" fillId="2" borderId="1" xfId="1" applyNumberFormat="1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zoomScaleNormal="100" zoomScaleSheetLayoutView="100" workbookViewId="0">
      <selection activeCell="C21" sqref="C21:C30"/>
    </sheetView>
  </sheetViews>
  <sheetFormatPr defaultRowHeight="15" x14ac:dyDescent="0.25"/>
  <cols>
    <col min="1" max="1" width="6.140625" customWidth="1"/>
    <col min="2" max="2" width="6.42578125" customWidth="1"/>
    <col min="3" max="3" width="25.42578125" customWidth="1"/>
    <col min="4" max="4" width="21.42578125" customWidth="1"/>
    <col min="5" max="5" width="11.42578125" customWidth="1"/>
    <col min="6" max="6" width="12.5703125" customWidth="1"/>
    <col min="7" max="7" width="12.85546875" customWidth="1"/>
    <col min="8" max="8" width="12.42578125" customWidth="1"/>
    <col min="9" max="10" width="12" customWidth="1"/>
    <col min="11" max="11" width="15.7109375" customWidth="1"/>
  </cols>
  <sheetData>
    <row r="1" spans="1:12" ht="15.75" x14ac:dyDescent="0.25">
      <c r="A1" s="25"/>
      <c r="B1" s="25"/>
      <c r="C1" s="25"/>
      <c r="H1" s="9" t="s">
        <v>27</v>
      </c>
    </row>
    <row r="2" spans="1:12" ht="15.75" x14ac:dyDescent="0.25">
      <c r="A2" s="1"/>
      <c r="H2" s="10" t="s">
        <v>0</v>
      </c>
    </row>
    <row r="3" spans="1:12" ht="15.75" x14ac:dyDescent="0.25">
      <c r="A3" s="1"/>
      <c r="H3" s="10" t="s">
        <v>25</v>
      </c>
    </row>
    <row r="4" spans="1:12" ht="15.75" x14ac:dyDescent="0.25">
      <c r="A4" s="1"/>
      <c r="H4" s="10" t="s">
        <v>28</v>
      </c>
    </row>
    <row r="5" spans="1:12" ht="15.75" x14ac:dyDescent="0.25">
      <c r="A5" s="1"/>
    </row>
    <row r="6" spans="1:12" ht="15.75" x14ac:dyDescent="0.25">
      <c r="A6" s="32" t="s">
        <v>18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2" ht="15.75" customHeight="1" x14ac:dyDescent="0.25">
      <c r="A7" s="33" t="s">
        <v>17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2" ht="38.25" customHeight="1" x14ac:dyDescent="0.25">
      <c r="A8" s="24" t="s">
        <v>1</v>
      </c>
      <c r="B8" s="24"/>
      <c r="C8" s="24" t="s">
        <v>2</v>
      </c>
      <c r="D8" s="24" t="s">
        <v>3</v>
      </c>
      <c r="E8" s="24" t="s">
        <v>4</v>
      </c>
      <c r="F8" s="24"/>
      <c r="G8" s="24"/>
      <c r="H8" s="24"/>
      <c r="I8" s="24"/>
      <c r="J8" s="24"/>
      <c r="K8" s="24"/>
      <c r="L8" s="2"/>
    </row>
    <row r="9" spans="1:12" x14ac:dyDescent="0.25">
      <c r="A9" s="24"/>
      <c r="B9" s="24"/>
      <c r="C9" s="24"/>
      <c r="D9" s="24"/>
      <c r="E9" s="24" t="s">
        <v>5</v>
      </c>
      <c r="F9" s="24">
        <v>2019</v>
      </c>
      <c r="G9" s="24">
        <v>2020</v>
      </c>
      <c r="H9" s="24">
        <v>2021</v>
      </c>
      <c r="I9" s="24">
        <v>2022</v>
      </c>
      <c r="J9" s="24">
        <v>2023</v>
      </c>
      <c r="K9" s="24">
        <v>2024</v>
      </c>
      <c r="L9" s="2"/>
    </row>
    <row r="10" spans="1:12" x14ac:dyDescent="0.25">
      <c r="A10" s="3" t="s">
        <v>6</v>
      </c>
      <c r="B10" s="3" t="s">
        <v>7</v>
      </c>
      <c r="C10" s="24"/>
      <c r="D10" s="24"/>
      <c r="E10" s="24"/>
      <c r="F10" s="24"/>
      <c r="G10" s="24"/>
      <c r="H10" s="24"/>
      <c r="I10" s="24"/>
      <c r="J10" s="24"/>
      <c r="K10" s="24"/>
      <c r="L10" s="2"/>
    </row>
    <row r="11" spans="1:12" x14ac:dyDescent="0.25">
      <c r="A11" s="21" t="s">
        <v>24</v>
      </c>
      <c r="B11" s="22"/>
      <c r="C11" s="23" t="s">
        <v>26</v>
      </c>
      <c r="D11" s="4" t="s">
        <v>8</v>
      </c>
      <c r="E11" s="11">
        <f>SUM(F11:K11)</f>
        <v>1446337.8199999998</v>
      </c>
      <c r="F11" s="12">
        <f>F12+F15+F16+F17+F19+F20+F18</f>
        <v>248783.52</v>
      </c>
      <c r="G11" s="12">
        <f t="shared" ref="G11:K11" si="0">G12+G15+G16+G17+G19+G20+G18</f>
        <v>237723.65</v>
      </c>
      <c r="H11" s="12">
        <f t="shared" si="0"/>
        <v>240356.65</v>
      </c>
      <c r="I11" s="12">
        <f t="shared" si="0"/>
        <v>239952</v>
      </c>
      <c r="J11" s="12">
        <f t="shared" si="0"/>
        <v>239761</v>
      </c>
      <c r="K11" s="12">
        <f t="shared" si="0"/>
        <v>239761</v>
      </c>
      <c r="L11" s="2"/>
    </row>
    <row r="12" spans="1:12" ht="22.5" x14ac:dyDescent="0.25">
      <c r="A12" s="21"/>
      <c r="B12" s="22"/>
      <c r="C12" s="23"/>
      <c r="D12" s="5" t="s">
        <v>9</v>
      </c>
      <c r="E12" s="13">
        <f>SUM(F12:K12)</f>
        <v>488757.3</v>
      </c>
      <c r="F12" s="14">
        <f>F22+F32+F42+F52+F62</f>
        <v>84659.3</v>
      </c>
      <c r="G12" s="14">
        <f>G22+G32+G42+G52+G62</f>
        <v>78129</v>
      </c>
      <c r="H12" s="14">
        <f t="shared" ref="H12:J12" si="1">H22+H32+H42+H52+H62</f>
        <v>80762</v>
      </c>
      <c r="I12" s="14">
        <f t="shared" si="1"/>
        <v>81863</v>
      </c>
      <c r="J12" s="14">
        <f t="shared" si="1"/>
        <v>81672</v>
      </c>
      <c r="K12" s="14">
        <f t="shared" ref="K12" si="2">K22+K32+K42+K52+K62</f>
        <v>81672</v>
      </c>
      <c r="L12" s="2"/>
    </row>
    <row r="13" spans="1:12" x14ac:dyDescent="0.25">
      <c r="A13" s="21"/>
      <c r="B13" s="22"/>
      <c r="C13" s="23"/>
      <c r="D13" s="6" t="s">
        <v>10</v>
      </c>
      <c r="E13" s="13"/>
      <c r="F13" s="14"/>
      <c r="G13" s="14"/>
      <c r="H13" s="14"/>
      <c r="I13" s="13"/>
      <c r="J13" s="14"/>
      <c r="K13" s="14"/>
      <c r="L13" s="2"/>
    </row>
    <row r="14" spans="1:12" ht="39" customHeight="1" x14ac:dyDescent="0.25">
      <c r="A14" s="21"/>
      <c r="B14" s="22"/>
      <c r="C14" s="23"/>
      <c r="D14" s="7" t="s">
        <v>11</v>
      </c>
      <c r="E14" s="13">
        <f>SUM(F14:K14)</f>
        <v>489324.03</v>
      </c>
      <c r="F14" s="14">
        <f t="shared" ref="F14:K14" si="3">F24+F34+F44+F54+F64</f>
        <v>85226.03</v>
      </c>
      <c r="G14" s="14">
        <f t="shared" si="3"/>
        <v>78129</v>
      </c>
      <c r="H14" s="14">
        <f t="shared" si="3"/>
        <v>80762</v>
      </c>
      <c r="I14" s="14">
        <f t="shared" si="3"/>
        <v>81863</v>
      </c>
      <c r="J14" s="14">
        <f t="shared" si="3"/>
        <v>81672</v>
      </c>
      <c r="K14" s="14">
        <f t="shared" si="3"/>
        <v>81672</v>
      </c>
      <c r="L14" s="2"/>
    </row>
    <row r="15" spans="1:12" ht="38.25" customHeight="1" x14ac:dyDescent="0.25">
      <c r="A15" s="21"/>
      <c r="B15" s="22"/>
      <c r="C15" s="23"/>
      <c r="D15" s="7" t="s">
        <v>12</v>
      </c>
      <c r="E15" s="13">
        <f>SUM(F15:K15)</f>
        <v>0</v>
      </c>
      <c r="F15" s="14">
        <f>F25+F35+F45+F55</f>
        <v>0</v>
      </c>
      <c r="G15" s="14">
        <f t="shared" ref="G15:K15" si="4">G25+G35+G45+G55</f>
        <v>0</v>
      </c>
      <c r="H15" s="14">
        <f t="shared" si="4"/>
        <v>0</v>
      </c>
      <c r="I15" s="14">
        <f t="shared" si="4"/>
        <v>0</v>
      </c>
      <c r="J15" s="14">
        <f t="shared" si="4"/>
        <v>0</v>
      </c>
      <c r="K15" s="14">
        <f t="shared" si="4"/>
        <v>0</v>
      </c>
      <c r="L15" s="2"/>
    </row>
    <row r="16" spans="1:12" ht="34.5" customHeight="1" x14ac:dyDescent="0.25">
      <c r="A16" s="21"/>
      <c r="B16" s="22"/>
      <c r="C16" s="23"/>
      <c r="D16" s="7" t="s">
        <v>13</v>
      </c>
      <c r="E16" s="13">
        <f t="shared" ref="E16:E20" si="5">SUM(F16:K16)</f>
        <v>956941.07</v>
      </c>
      <c r="F16" s="14">
        <f t="shared" ref="F16:K16" si="6">F26+F36+F46+F56</f>
        <v>163911.06999999998</v>
      </c>
      <c r="G16" s="14">
        <f>G26+G36+G46+G56</f>
        <v>159381.5</v>
      </c>
      <c r="H16" s="14">
        <f t="shared" si="6"/>
        <v>159381.5</v>
      </c>
      <c r="I16" s="14">
        <f t="shared" si="6"/>
        <v>158089</v>
      </c>
      <c r="J16" s="14">
        <f t="shared" si="6"/>
        <v>158089</v>
      </c>
      <c r="K16" s="14">
        <f t="shared" si="6"/>
        <v>158089</v>
      </c>
      <c r="L16" s="2"/>
    </row>
    <row r="17" spans="1:12" ht="67.5" x14ac:dyDescent="0.25">
      <c r="A17" s="21"/>
      <c r="B17" s="22"/>
      <c r="C17" s="23"/>
      <c r="D17" s="7" t="s">
        <v>14</v>
      </c>
      <c r="E17" s="13">
        <f t="shared" si="5"/>
        <v>0</v>
      </c>
      <c r="F17" s="14">
        <f t="shared" ref="F17:K17" si="7">F27+F37+F47+F57</f>
        <v>0</v>
      </c>
      <c r="G17" s="14">
        <f t="shared" si="7"/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14">
        <f t="shared" si="7"/>
        <v>0</v>
      </c>
      <c r="L17" s="2"/>
    </row>
    <row r="18" spans="1:12" ht="33.75" x14ac:dyDescent="0.25">
      <c r="A18" s="21"/>
      <c r="B18" s="22"/>
      <c r="C18" s="23"/>
      <c r="D18" s="7" t="s">
        <v>19</v>
      </c>
      <c r="E18" s="13">
        <f>SUM(F18:K18)</f>
        <v>639.45000000000005</v>
      </c>
      <c r="F18" s="14">
        <f>F38</f>
        <v>213.15</v>
      </c>
      <c r="G18" s="14">
        <f t="shared" ref="G18:K18" si="8">G38</f>
        <v>213.15</v>
      </c>
      <c r="H18" s="14">
        <f t="shared" si="8"/>
        <v>213.15</v>
      </c>
      <c r="I18" s="14">
        <f t="shared" si="8"/>
        <v>0</v>
      </c>
      <c r="J18" s="14">
        <f t="shared" si="8"/>
        <v>0</v>
      </c>
      <c r="K18" s="14">
        <f t="shared" si="8"/>
        <v>0</v>
      </c>
      <c r="L18" s="2"/>
    </row>
    <row r="19" spans="1:12" ht="33.75" x14ac:dyDescent="0.25">
      <c r="A19" s="21"/>
      <c r="B19" s="22"/>
      <c r="C19" s="23"/>
      <c r="D19" s="5" t="s">
        <v>15</v>
      </c>
      <c r="E19" s="13">
        <f t="shared" si="5"/>
        <v>0</v>
      </c>
      <c r="F19" s="14">
        <f>F29+F39+F49+F59+F69</f>
        <v>0</v>
      </c>
      <c r="G19" s="14">
        <f t="shared" ref="G19:K19" si="9">G29+G39+G49+G59+G69</f>
        <v>0</v>
      </c>
      <c r="H19" s="14">
        <f t="shared" si="9"/>
        <v>0</v>
      </c>
      <c r="I19" s="14">
        <f t="shared" si="9"/>
        <v>0</v>
      </c>
      <c r="J19" s="14">
        <f t="shared" si="9"/>
        <v>0</v>
      </c>
      <c r="K19" s="14">
        <f t="shared" si="9"/>
        <v>0</v>
      </c>
      <c r="L19" s="2"/>
    </row>
    <row r="20" spans="1:12" x14ac:dyDescent="0.25">
      <c r="A20" s="21"/>
      <c r="B20" s="22"/>
      <c r="C20" s="23"/>
      <c r="D20" s="5" t="s">
        <v>16</v>
      </c>
      <c r="E20" s="13">
        <f t="shared" si="5"/>
        <v>0</v>
      </c>
      <c r="F20" s="14">
        <f t="shared" ref="F20:K20" si="10">F30+F40+F50+F60</f>
        <v>0</v>
      </c>
      <c r="G20" s="14">
        <f t="shared" si="10"/>
        <v>0</v>
      </c>
      <c r="H20" s="14">
        <f t="shared" si="10"/>
        <v>0</v>
      </c>
      <c r="I20" s="14">
        <f t="shared" si="10"/>
        <v>0</v>
      </c>
      <c r="J20" s="14">
        <f t="shared" si="10"/>
        <v>0</v>
      </c>
      <c r="K20" s="14">
        <f t="shared" si="10"/>
        <v>0</v>
      </c>
      <c r="L20" s="2"/>
    </row>
    <row r="21" spans="1:12" x14ac:dyDescent="0.25">
      <c r="A21" s="21" t="s">
        <v>24</v>
      </c>
      <c r="B21" s="22">
        <v>1</v>
      </c>
      <c r="C21" s="23" t="s">
        <v>20</v>
      </c>
      <c r="D21" s="4" t="s">
        <v>8</v>
      </c>
      <c r="E21" s="11">
        <f>SUM(F21:K21)</f>
        <v>324680.38</v>
      </c>
      <c r="F21" s="11">
        <f>F22+F29+F30+F26</f>
        <v>57116.579999999994</v>
      </c>
      <c r="G21" s="11">
        <f t="shared" ref="G21:K21" si="11">G22+G29+G30+G26</f>
        <v>53631.4</v>
      </c>
      <c r="H21" s="11">
        <f t="shared" si="11"/>
        <v>53708.4</v>
      </c>
      <c r="I21" s="11">
        <f t="shared" si="11"/>
        <v>53408</v>
      </c>
      <c r="J21" s="11">
        <f t="shared" si="11"/>
        <v>53408</v>
      </c>
      <c r="K21" s="11">
        <f t="shared" si="11"/>
        <v>53408</v>
      </c>
      <c r="L21" s="2"/>
    </row>
    <row r="22" spans="1:12" ht="22.5" x14ac:dyDescent="0.25">
      <c r="A22" s="21"/>
      <c r="B22" s="22"/>
      <c r="C22" s="23"/>
      <c r="D22" s="5" t="s">
        <v>9</v>
      </c>
      <c r="E22" s="13">
        <f>SUM(E24:E25)</f>
        <v>71175.88</v>
      </c>
      <c r="F22" s="13">
        <f>F24</f>
        <v>12202.88</v>
      </c>
      <c r="G22" s="13">
        <f t="shared" ref="G22:K22" si="12">G24</f>
        <v>11913</v>
      </c>
      <c r="H22" s="13">
        <f t="shared" si="12"/>
        <v>11990</v>
      </c>
      <c r="I22" s="13">
        <f t="shared" si="12"/>
        <v>11690</v>
      </c>
      <c r="J22" s="13">
        <f t="shared" si="12"/>
        <v>11690</v>
      </c>
      <c r="K22" s="13">
        <f t="shared" si="12"/>
        <v>11690</v>
      </c>
      <c r="L22" s="2"/>
    </row>
    <row r="23" spans="1:12" x14ac:dyDescent="0.25">
      <c r="A23" s="21"/>
      <c r="B23" s="22"/>
      <c r="C23" s="23"/>
      <c r="D23" s="6" t="s">
        <v>10</v>
      </c>
      <c r="E23" s="13"/>
      <c r="F23" s="14"/>
      <c r="G23" s="14"/>
      <c r="H23" s="14"/>
      <c r="I23" s="13"/>
      <c r="J23" s="14"/>
      <c r="K23" s="14"/>
      <c r="L23" s="2"/>
    </row>
    <row r="24" spans="1:12" ht="33.75" x14ac:dyDescent="0.25">
      <c r="A24" s="21"/>
      <c r="B24" s="22"/>
      <c r="C24" s="23"/>
      <c r="D24" s="7" t="s">
        <v>11</v>
      </c>
      <c r="E24" s="13">
        <f>SUM(F24:K24)</f>
        <v>71175.88</v>
      </c>
      <c r="F24" s="13">
        <v>12202.88</v>
      </c>
      <c r="G24" s="13">
        <v>11913</v>
      </c>
      <c r="H24" s="13">
        <v>11990</v>
      </c>
      <c r="I24" s="13">
        <v>11690</v>
      </c>
      <c r="J24" s="13">
        <v>11690</v>
      </c>
      <c r="K24" s="13">
        <v>11690</v>
      </c>
      <c r="L24" s="2"/>
    </row>
    <row r="25" spans="1:12" ht="33.75" x14ac:dyDescent="0.25">
      <c r="A25" s="21"/>
      <c r="B25" s="22"/>
      <c r="C25" s="23"/>
      <c r="D25" s="7" t="s">
        <v>12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2"/>
    </row>
    <row r="26" spans="1:12" ht="33.75" x14ac:dyDescent="0.25">
      <c r="A26" s="21"/>
      <c r="B26" s="22"/>
      <c r="C26" s="23"/>
      <c r="D26" s="7" t="s">
        <v>13</v>
      </c>
      <c r="E26" s="13">
        <f>SUM(F26:K26)</f>
        <v>253504.5</v>
      </c>
      <c r="F26" s="13">
        <v>44913.7</v>
      </c>
      <c r="G26" s="13">
        <v>41718.400000000001</v>
      </c>
      <c r="H26" s="13">
        <v>41718.400000000001</v>
      </c>
      <c r="I26" s="13">
        <v>41718</v>
      </c>
      <c r="J26" s="13">
        <v>41718</v>
      </c>
      <c r="K26" s="13">
        <v>41718</v>
      </c>
      <c r="L26" s="2"/>
    </row>
    <row r="27" spans="1:12" ht="67.5" x14ac:dyDescent="0.25">
      <c r="A27" s="21"/>
      <c r="B27" s="22"/>
      <c r="C27" s="23"/>
      <c r="D27" s="7" t="s">
        <v>14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2"/>
    </row>
    <row r="28" spans="1:12" ht="33.75" x14ac:dyDescent="0.25">
      <c r="A28" s="21"/>
      <c r="B28" s="22"/>
      <c r="C28" s="23"/>
      <c r="D28" s="7" t="s">
        <v>19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2"/>
    </row>
    <row r="29" spans="1:12" ht="33.75" x14ac:dyDescent="0.25">
      <c r="A29" s="21"/>
      <c r="B29" s="22"/>
      <c r="C29" s="23"/>
      <c r="D29" s="5" t="s">
        <v>15</v>
      </c>
      <c r="E29" s="13">
        <f>SUM(F29:K29)</f>
        <v>0</v>
      </c>
      <c r="F29" s="13"/>
      <c r="G29" s="13"/>
      <c r="H29" s="13"/>
      <c r="I29" s="13"/>
      <c r="J29" s="13"/>
      <c r="K29" s="13"/>
      <c r="L29" s="2"/>
    </row>
    <row r="30" spans="1:12" x14ac:dyDescent="0.25">
      <c r="A30" s="21"/>
      <c r="B30" s="22"/>
      <c r="C30" s="23"/>
      <c r="D30" s="5" t="s">
        <v>16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2"/>
    </row>
    <row r="31" spans="1:12" ht="15" customHeight="1" x14ac:dyDescent="0.25">
      <c r="A31" s="21" t="s">
        <v>24</v>
      </c>
      <c r="B31" s="22">
        <v>2</v>
      </c>
      <c r="C31" s="36" t="s">
        <v>21</v>
      </c>
      <c r="D31" s="4" t="s">
        <v>8</v>
      </c>
      <c r="E31" s="11">
        <f>SUM(F31:K31)</f>
        <v>892974.44</v>
      </c>
      <c r="F31" s="11">
        <f>F32+F39+F40+F38+F36</f>
        <v>152364.94</v>
      </c>
      <c r="G31" s="11">
        <f t="shared" ref="G31:K31" si="13">G32+G39+G40+G38+G36</f>
        <v>147192.25</v>
      </c>
      <c r="H31" s="11">
        <f t="shared" si="13"/>
        <v>148789.25</v>
      </c>
      <c r="I31" s="11">
        <f t="shared" si="13"/>
        <v>148276</v>
      </c>
      <c r="J31" s="11">
        <f t="shared" si="13"/>
        <v>148176</v>
      </c>
      <c r="K31" s="11">
        <f t="shared" si="13"/>
        <v>148176</v>
      </c>
      <c r="L31" s="2"/>
    </row>
    <row r="32" spans="1:12" ht="22.5" x14ac:dyDescent="0.25">
      <c r="A32" s="21"/>
      <c r="B32" s="22"/>
      <c r="C32" s="37"/>
      <c r="D32" s="5" t="s">
        <v>9</v>
      </c>
      <c r="E32" s="13">
        <f>SUM(F32:K32)</f>
        <v>189279.69</v>
      </c>
      <c r="F32" s="13">
        <v>33535.69</v>
      </c>
      <c r="G32" s="13">
        <f t="shared" ref="G32:K32" si="14">G34</f>
        <v>29316</v>
      </c>
      <c r="H32" s="13">
        <f t="shared" si="14"/>
        <v>30913</v>
      </c>
      <c r="I32" s="13">
        <f t="shared" si="14"/>
        <v>31905</v>
      </c>
      <c r="J32" s="13">
        <f t="shared" si="14"/>
        <v>31805</v>
      </c>
      <c r="K32" s="13">
        <f t="shared" si="14"/>
        <v>31805</v>
      </c>
      <c r="L32" s="2"/>
    </row>
    <row r="33" spans="1:12" x14ac:dyDescent="0.25">
      <c r="A33" s="21"/>
      <c r="B33" s="22"/>
      <c r="C33" s="37"/>
      <c r="D33" s="6" t="s">
        <v>10</v>
      </c>
      <c r="E33" s="13"/>
      <c r="F33" s="14"/>
      <c r="G33" s="14"/>
      <c r="H33" s="14"/>
      <c r="I33" s="13"/>
      <c r="J33" s="14"/>
      <c r="K33" s="14"/>
      <c r="L33" s="2"/>
    </row>
    <row r="34" spans="1:12" ht="33.75" x14ac:dyDescent="0.25">
      <c r="A34" s="21"/>
      <c r="B34" s="22"/>
      <c r="C34" s="37"/>
      <c r="D34" s="7" t="s">
        <v>11</v>
      </c>
      <c r="E34" s="13">
        <f t="shared" ref="E34:E39" si="15">SUM(F34:K34)</f>
        <v>190227.69</v>
      </c>
      <c r="F34" s="13">
        <v>34483.69</v>
      </c>
      <c r="G34" s="13">
        <v>29316</v>
      </c>
      <c r="H34" s="13">
        <v>30913</v>
      </c>
      <c r="I34" s="13">
        <v>31905</v>
      </c>
      <c r="J34" s="13">
        <v>31805</v>
      </c>
      <c r="K34" s="13">
        <v>31805</v>
      </c>
      <c r="L34" s="2"/>
    </row>
    <row r="35" spans="1:12" ht="33.75" x14ac:dyDescent="0.25">
      <c r="A35" s="21"/>
      <c r="B35" s="22"/>
      <c r="C35" s="37"/>
      <c r="D35" s="7" t="s">
        <v>12</v>
      </c>
      <c r="E35" s="13">
        <f t="shared" si="15"/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2"/>
    </row>
    <row r="36" spans="1:12" ht="33.75" x14ac:dyDescent="0.25">
      <c r="A36" s="21"/>
      <c r="B36" s="22"/>
      <c r="C36" s="37"/>
      <c r="D36" s="7" t="s">
        <v>13</v>
      </c>
      <c r="E36" s="13">
        <f t="shared" si="15"/>
        <v>703055.3</v>
      </c>
      <c r="F36" s="13">
        <v>118616.1</v>
      </c>
      <c r="G36" s="13">
        <v>117663.1</v>
      </c>
      <c r="H36" s="13">
        <v>117663.1</v>
      </c>
      <c r="I36" s="13">
        <v>116371</v>
      </c>
      <c r="J36" s="13">
        <v>116371</v>
      </c>
      <c r="K36" s="13">
        <v>116371</v>
      </c>
      <c r="L36" s="2"/>
    </row>
    <row r="37" spans="1:12" ht="67.5" x14ac:dyDescent="0.25">
      <c r="A37" s="21"/>
      <c r="B37" s="22"/>
      <c r="C37" s="37"/>
      <c r="D37" s="7" t="s">
        <v>14</v>
      </c>
      <c r="E37" s="13">
        <f t="shared" si="15"/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2"/>
    </row>
    <row r="38" spans="1:12" ht="33.75" x14ac:dyDescent="0.25">
      <c r="A38" s="21"/>
      <c r="B38" s="22"/>
      <c r="C38" s="37"/>
      <c r="D38" s="7" t="s">
        <v>19</v>
      </c>
      <c r="E38" s="13">
        <f t="shared" si="15"/>
        <v>639.45000000000005</v>
      </c>
      <c r="F38" s="13">
        <v>213.15</v>
      </c>
      <c r="G38" s="13">
        <v>213.15</v>
      </c>
      <c r="H38" s="13">
        <v>213.15</v>
      </c>
      <c r="I38" s="13">
        <v>0</v>
      </c>
      <c r="J38" s="13">
        <v>0</v>
      </c>
      <c r="K38" s="13">
        <v>0</v>
      </c>
      <c r="L38" s="2"/>
    </row>
    <row r="39" spans="1:12" ht="33.75" x14ac:dyDescent="0.25">
      <c r="A39" s="21"/>
      <c r="B39" s="22"/>
      <c r="C39" s="37"/>
      <c r="D39" s="5" t="s">
        <v>15</v>
      </c>
      <c r="E39" s="13">
        <f t="shared" si="15"/>
        <v>0</v>
      </c>
      <c r="F39" s="13"/>
      <c r="G39" s="13"/>
      <c r="H39" s="13"/>
      <c r="I39" s="13"/>
      <c r="J39" s="13"/>
      <c r="K39" s="13"/>
      <c r="L39" s="2"/>
    </row>
    <row r="40" spans="1:12" x14ac:dyDescent="0.25">
      <c r="A40" s="21"/>
      <c r="B40" s="22"/>
      <c r="C40" s="38"/>
      <c r="D40" s="5" t="s">
        <v>16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2"/>
    </row>
    <row r="41" spans="1:12" x14ac:dyDescent="0.25">
      <c r="A41" s="21" t="s">
        <v>24</v>
      </c>
      <c r="B41" s="34">
        <v>3</v>
      </c>
      <c r="C41" s="35" t="s">
        <v>22</v>
      </c>
      <c r="D41" s="4" t="s">
        <v>8</v>
      </c>
      <c r="E41" s="11">
        <f>E42+E49+E50</f>
        <v>73648.95</v>
      </c>
      <c r="F41" s="11">
        <f t="shared" ref="F41" si="16">F42+F49+F50</f>
        <v>12902.95</v>
      </c>
      <c r="G41" s="11">
        <f t="shared" ref="G41" si="17">G42+G49+G50</f>
        <v>12158</v>
      </c>
      <c r="H41" s="11">
        <f t="shared" ref="H41" si="18">H42+H49+H50</f>
        <v>12147</v>
      </c>
      <c r="I41" s="11">
        <f t="shared" ref="I41" si="19">I42+I49+I50</f>
        <v>12147</v>
      </c>
      <c r="J41" s="11">
        <f t="shared" ref="J41" si="20">J42+J49+J50</f>
        <v>12147</v>
      </c>
      <c r="K41" s="11">
        <f t="shared" ref="K41" si="21">K42+K49+K50</f>
        <v>12147</v>
      </c>
      <c r="L41" s="2"/>
    </row>
    <row r="42" spans="1:12" ht="22.5" x14ac:dyDescent="0.25">
      <c r="A42" s="21"/>
      <c r="B42" s="34"/>
      <c r="C42" s="35"/>
      <c r="D42" s="5" t="s">
        <v>9</v>
      </c>
      <c r="E42" s="13">
        <f>SUM(E44:E48)</f>
        <v>73648.95</v>
      </c>
      <c r="F42" s="13">
        <f t="shared" ref="F42:K42" si="22">SUM(F44:F48)</f>
        <v>12902.95</v>
      </c>
      <c r="G42" s="13">
        <f t="shared" si="22"/>
        <v>12158</v>
      </c>
      <c r="H42" s="13">
        <f t="shared" si="22"/>
        <v>12147</v>
      </c>
      <c r="I42" s="13">
        <f t="shared" si="22"/>
        <v>12147</v>
      </c>
      <c r="J42" s="13">
        <f t="shared" si="22"/>
        <v>12147</v>
      </c>
      <c r="K42" s="13">
        <f t="shared" si="22"/>
        <v>12147</v>
      </c>
      <c r="L42" s="2"/>
    </row>
    <row r="43" spans="1:12" x14ac:dyDescent="0.25">
      <c r="A43" s="21"/>
      <c r="B43" s="34"/>
      <c r="C43" s="35"/>
      <c r="D43" s="6" t="s">
        <v>10</v>
      </c>
      <c r="E43" s="13"/>
      <c r="F43" s="14"/>
      <c r="G43" s="14"/>
      <c r="H43" s="14"/>
      <c r="I43" s="13"/>
      <c r="J43" s="14"/>
      <c r="K43" s="14"/>
      <c r="L43" s="2"/>
    </row>
    <row r="44" spans="1:12" ht="33.75" x14ac:dyDescent="0.25">
      <c r="A44" s="21"/>
      <c r="B44" s="34"/>
      <c r="C44" s="35"/>
      <c r="D44" s="7" t="s">
        <v>11</v>
      </c>
      <c r="E44" s="13">
        <f>SUM(F44:K44)</f>
        <v>73648.95</v>
      </c>
      <c r="F44" s="13">
        <v>12902.95</v>
      </c>
      <c r="G44" s="13">
        <v>12158</v>
      </c>
      <c r="H44" s="13">
        <v>12147</v>
      </c>
      <c r="I44" s="13">
        <v>12147</v>
      </c>
      <c r="J44" s="13">
        <v>12147</v>
      </c>
      <c r="K44" s="13">
        <v>12147</v>
      </c>
      <c r="L44" s="2"/>
    </row>
    <row r="45" spans="1:12" ht="33.75" x14ac:dyDescent="0.25">
      <c r="A45" s="21"/>
      <c r="B45" s="34"/>
      <c r="C45" s="35"/>
      <c r="D45" s="7" t="s">
        <v>12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2"/>
    </row>
    <row r="46" spans="1:12" ht="33.75" x14ac:dyDescent="0.25">
      <c r="A46" s="21"/>
      <c r="B46" s="34"/>
      <c r="C46" s="35"/>
      <c r="D46" s="7" t="s">
        <v>13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2"/>
    </row>
    <row r="47" spans="1:12" ht="67.5" x14ac:dyDescent="0.25">
      <c r="A47" s="21"/>
      <c r="B47" s="34"/>
      <c r="C47" s="35"/>
      <c r="D47" s="7" t="s">
        <v>14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2"/>
    </row>
    <row r="48" spans="1:12" ht="33.75" x14ac:dyDescent="0.25">
      <c r="A48" s="21"/>
      <c r="B48" s="34"/>
      <c r="C48" s="35"/>
      <c r="D48" s="7" t="s">
        <v>19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2"/>
    </row>
    <row r="49" spans="1:12" ht="33.75" x14ac:dyDescent="0.25">
      <c r="A49" s="21"/>
      <c r="B49" s="34"/>
      <c r="C49" s="35"/>
      <c r="D49" s="5" t="s">
        <v>15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2"/>
    </row>
    <row r="50" spans="1:12" x14ac:dyDescent="0.25">
      <c r="A50" s="21"/>
      <c r="B50" s="34"/>
      <c r="C50" s="35"/>
      <c r="D50" s="5" t="s">
        <v>16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2"/>
    </row>
    <row r="51" spans="1:12" ht="15" customHeight="1" x14ac:dyDescent="0.25">
      <c r="A51" s="21" t="s">
        <v>24</v>
      </c>
      <c r="B51" s="26">
        <v>4</v>
      </c>
      <c r="C51" s="29" t="s">
        <v>29</v>
      </c>
      <c r="D51" s="4" t="s">
        <v>8</v>
      </c>
      <c r="E51" s="11">
        <f>E52+E59+E60</f>
        <v>11354.27</v>
      </c>
      <c r="F51" s="11">
        <f t="shared" ref="F51" si="23">F52+F59+F60</f>
        <v>2219.27</v>
      </c>
      <c r="G51" s="11">
        <f t="shared" ref="G51" si="24">G52+G59+G60</f>
        <v>1827</v>
      </c>
      <c r="H51" s="11">
        <f t="shared" ref="H51" si="25">H52+H59+H60</f>
        <v>1827</v>
      </c>
      <c r="I51" s="11">
        <f t="shared" ref="I51" si="26">I52+I59+I60</f>
        <v>1827</v>
      </c>
      <c r="J51" s="11">
        <f t="shared" ref="J51" si="27">J52+J59+J60</f>
        <v>1827</v>
      </c>
      <c r="K51" s="11">
        <f t="shared" ref="K51" si="28">K52+K59+K60</f>
        <v>1827</v>
      </c>
      <c r="L51" s="2"/>
    </row>
    <row r="52" spans="1:12" ht="22.5" x14ac:dyDescent="0.25">
      <c r="A52" s="21"/>
      <c r="B52" s="27"/>
      <c r="C52" s="30"/>
      <c r="D52" s="5" t="s">
        <v>9</v>
      </c>
      <c r="E52" s="13">
        <f>SUM(E54:E58)</f>
        <v>11354.27</v>
      </c>
      <c r="F52" s="13">
        <f t="shared" ref="F52:K52" si="29">SUM(F54:F58)</f>
        <v>2219.27</v>
      </c>
      <c r="G52" s="13">
        <f t="shared" si="29"/>
        <v>1827</v>
      </c>
      <c r="H52" s="13">
        <f t="shared" si="29"/>
        <v>1827</v>
      </c>
      <c r="I52" s="13">
        <f t="shared" si="29"/>
        <v>1827</v>
      </c>
      <c r="J52" s="13">
        <f t="shared" si="29"/>
        <v>1827</v>
      </c>
      <c r="K52" s="13">
        <f t="shared" si="29"/>
        <v>1827</v>
      </c>
      <c r="L52" s="2"/>
    </row>
    <row r="53" spans="1:12" x14ac:dyDescent="0.25">
      <c r="A53" s="21"/>
      <c r="B53" s="27"/>
      <c r="C53" s="30"/>
      <c r="D53" s="6" t="s">
        <v>10</v>
      </c>
      <c r="E53" s="13"/>
      <c r="F53" s="14"/>
      <c r="G53" s="14"/>
      <c r="H53" s="14"/>
      <c r="I53" s="13"/>
      <c r="J53" s="14"/>
      <c r="K53" s="14"/>
      <c r="L53" s="2"/>
    </row>
    <row r="54" spans="1:12" ht="33.75" x14ac:dyDescent="0.25">
      <c r="A54" s="21"/>
      <c r="B54" s="27"/>
      <c r="C54" s="30"/>
      <c r="D54" s="7" t="s">
        <v>11</v>
      </c>
      <c r="E54" s="13">
        <f>SUM(F54:K54)</f>
        <v>10973</v>
      </c>
      <c r="F54" s="13">
        <v>1838</v>
      </c>
      <c r="G54" s="13">
        <v>1827</v>
      </c>
      <c r="H54" s="13">
        <v>1827</v>
      </c>
      <c r="I54" s="13">
        <v>1827</v>
      </c>
      <c r="J54" s="13">
        <v>1827</v>
      </c>
      <c r="K54" s="13">
        <v>1827</v>
      </c>
      <c r="L54" s="2"/>
    </row>
    <row r="55" spans="1:12" ht="33.75" x14ac:dyDescent="0.25">
      <c r="A55" s="21"/>
      <c r="B55" s="27"/>
      <c r="C55" s="30"/>
      <c r="D55" s="7" t="s">
        <v>12</v>
      </c>
      <c r="E55" s="13">
        <f t="shared" ref="E55:E57" si="30">SUM(F55:K55)</f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2"/>
    </row>
    <row r="56" spans="1:12" ht="33.75" x14ac:dyDescent="0.25">
      <c r="A56" s="21"/>
      <c r="B56" s="27"/>
      <c r="C56" s="30"/>
      <c r="D56" s="7" t="s">
        <v>13</v>
      </c>
      <c r="E56" s="13">
        <f t="shared" si="30"/>
        <v>381.27</v>
      </c>
      <c r="F56" s="13">
        <v>381.27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"/>
    </row>
    <row r="57" spans="1:12" ht="67.5" x14ac:dyDescent="0.25">
      <c r="A57" s="21"/>
      <c r="B57" s="27"/>
      <c r="C57" s="30"/>
      <c r="D57" s="7" t="s">
        <v>14</v>
      </c>
      <c r="E57" s="13">
        <f t="shared" si="30"/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2"/>
    </row>
    <row r="58" spans="1:12" ht="33.75" x14ac:dyDescent="0.25">
      <c r="A58" s="21"/>
      <c r="B58" s="27"/>
      <c r="C58" s="30"/>
      <c r="D58" s="7" t="s">
        <v>19</v>
      </c>
      <c r="E58" s="13">
        <f>SUM(F58:K58)</f>
        <v>0</v>
      </c>
      <c r="F58" s="13"/>
      <c r="G58" s="13"/>
      <c r="H58" s="13"/>
      <c r="I58" s="13"/>
      <c r="J58" s="13"/>
      <c r="K58" s="13"/>
      <c r="L58" s="2"/>
    </row>
    <row r="59" spans="1:12" ht="33.75" x14ac:dyDescent="0.25">
      <c r="A59" s="21"/>
      <c r="B59" s="27"/>
      <c r="C59" s="30"/>
      <c r="D59" s="5" t="s">
        <v>15</v>
      </c>
      <c r="E59" s="13">
        <f>SUM(F59:K59)</f>
        <v>0</v>
      </c>
      <c r="F59" s="13"/>
      <c r="G59" s="13"/>
      <c r="H59" s="13"/>
      <c r="I59" s="13"/>
      <c r="J59" s="13"/>
      <c r="K59" s="13"/>
      <c r="L59" s="2"/>
    </row>
    <row r="60" spans="1:12" x14ac:dyDescent="0.25">
      <c r="A60" s="21"/>
      <c r="B60" s="28"/>
      <c r="C60" s="31"/>
      <c r="D60" s="5" t="s">
        <v>16</v>
      </c>
      <c r="E60" s="13">
        <f>SUM(F60:K60)</f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2"/>
    </row>
    <row r="61" spans="1:12" x14ac:dyDescent="0.25">
      <c r="A61" s="21" t="s">
        <v>24</v>
      </c>
      <c r="B61" s="26">
        <v>5</v>
      </c>
      <c r="C61" s="29" t="s">
        <v>23</v>
      </c>
      <c r="D61" s="4" t="s">
        <v>8</v>
      </c>
      <c r="E61" s="11">
        <f>E62+E69+E70</f>
        <v>143298.51</v>
      </c>
      <c r="F61" s="11">
        <f t="shared" ref="F61:K61" si="31">F62+F69+F70</f>
        <v>23798.51</v>
      </c>
      <c r="G61" s="11">
        <f t="shared" si="31"/>
        <v>22915</v>
      </c>
      <c r="H61" s="11">
        <f t="shared" si="31"/>
        <v>23885</v>
      </c>
      <c r="I61" s="11">
        <f t="shared" si="31"/>
        <v>24294</v>
      </c>
      <c r="J61" s="11">
        <f t="shared" si="31"/>
        <v>24203</v>
      </c>
      <c r="K61" s="11">
        <f t="shared" si="31"/>
        <v>24203</v>
      </c>
    </row>
    <row r="62" spans="1:12" ht="22.5" x14ac:dyDescent="0.25">
      <c r="A62" s="21"/>
      <c r="B62" s="27"/>
      <c r="C62" s="30"/>
      <c r="D62" s="8" t="s">
        <v>9</v>
      </c>
      <c r="E62" s="13">
        <f>SUM(E64:E68)</f>
        <v>143298.51</v>
      </c>
      <c r="F62" s="13">
        <f t="shared" ref="F62:K62" si="32">SUM(F64:F68)</f>
        <v>23798.51</v>
      </c>
      <c r="G62" s="13">
        <f t="shared" si="32"/>
        <v>22915</v>
      </c>
      <c r="H62" s="13">
        <f t="shared" si="32"/>
        <v>23885</v>
      </c>
      <c r="I62" s="13">
        <f t="shared" si="32"/>
        <v>24294</v>
      </c>
      <c r="J62" s="13">
        <f t="shared" si="32"/>
        <v>24203</v>
      </c>
      <c r="K62" s="13">
        <f t="shared" si="32"/>
        <v>24203</v>
      </c>
    </row>
    <row r="63" spans="1:12" x14ac:dyDescent="0.25">
      <c r="A63" s="21"/>
      <c r="B63" s="27"/>
      <c r="C63" s="30"/>
      <c r="D63" s="6" t="s">
        <v>10</v>
      </c>
      <c r="E63" s="13"/>
      <c r="F63" s="14"/>
      <c r="G63" s="14"/>
      <c r="H63" s="14"/>
      <c r="I63" s="13"/>
      <c r="J63" s="14"/>
      <c r="K63" s="14"/>
    </row>
    <row r="64" spans="1:12" ht="33.75" x14ac:dyDescent="0.25">
      <c r="A64" s="21"/>
      <c r="B64" s="27"/>
      <c r="C64" s="30"/>
      <c r="D64" s="7" t="s">
        <v>11</v>
      </c>
      <c r="E64" s="13">
        <f>SUM(F64:K64)</f>
        <v>143298.51</v>
      </c>
      <c r="F64" s="13">
        <v>23798.51</v>
      </c>
      <c r="G64" s="13">
        <v>22915</v>
      </c>
      <c r="H64" s="13">
        <v>23885</v>
      </c>
      <c r="I64" s="13">
        <v>24294</v>
      </c>
      <c r="J64" s="13">
        <v>24203</v>
      </c>
      <c r="K64" s="13">
        <v>24203</v>
      </c>
    </row>
    <row r="65" spans="1:11" ht="33.75" x14ac:dyDescent="0.25">
      <c r="A65" s="21"/>
      <c r="B65" s="27"/>
      <c r="C65" s="30"/>
      <c r="D65" s="7" t="s">
        <v>12</v>
      </c>
      <c r="E65" s="13">
        <f t="shared" ref="E65:E67" si="33">SUM(F65:K65)</f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</row>
    <row r="66" spans="1:11" ht="33.75" x14ac:dyDescent="0.25">
      <c r="A66" s="21"/>
      <c r="B66" s="27"/>
      <c r="C66" s="30"/>
      <c r="D66" s="7" t="s">
        <v>13</v>
      </c>
      <c r="E66" s="13">
        <f t="shared" si="33"/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</row>
    <row r="67" spans="1:11" ht="67.5" x14ac:dyDescent="0.25">
      <c r="A67" s="21"/>
      <c r="B67" s="27"/>
      <c r="C67" s="30"/>
      <c r="D67" s="7" t="s">
        <v>14</v>
      </c>
      <c r="E67" s="13">
        <f t="shared" si="33"/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</row>
    <row r="68" spans="1:11" ht="33.75" x14ac:dyDescent="0.25">
      <c r="A68" s="21"/>
      <c r="B68" s="27"/>
      <c r="C68" s="30"/>
      <c r="D68" s="7" t="s">
        <v>19</v>
      </c>
      <c r="E68" s="13">
        <f>SUM(F68:K68)</f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</row>
    <row r="69" spans="1:11" ht="33.75" x14ac:dyDescent="0.25">
      <c r="A69" s="21"/>
      <c r="B69" s="27"/>
      <c r="C69" s="30"/>
      <c r="D69" s="8" t="s">
        <v>15</v>
      </c>
      <c r="E69" s="13">
        <f>SUM(F69:K69)</f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</row>
    <row r="70" spans="1:11" x14ac:dyDescent="0.25">
      <c r="A70" s="21"/>
      <c r="B70" s="28"/>
      <c r="C70" s="31"/>
      <c r="D70" s="8" t="s">
        <v>16</v>
      </c>
      <c r="E70" s="13">
        <f>SUM(F70:K70)</f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</row>
  </sheetData>
  <mergeCells count="32">
    <mergeCell ref="A1:C1"/>
    <mergeCell ref="A61:A70"/>
    <mergeCell ref="B61:B70"/>
    <mergeCell ref="C61:C70"/>
    <mergeCell ref="A51:A60"/>
    <mergeCell ref="B51:B60"/>
    <mergeCell ref="C51:C60"/>
    <mergeCell ref="A6:K6"/>
    <mergeCell ref="A7:K7"/>
    <mergeCell ref="E8:K8"/>
    <mergeCell ref="A41:A50"/>
    <mergeCell ref="B41:B50"/>
    <mergeCell ref="C41:C50"/>
    <mergeCell ref="A31:A40"/>
    <mergeCell ref="B31:B40"/>
    <mergeCell ref="C31:C40"/>
    <mergeCell ref="A21:A30"/>
    <mergeCell ref="B21:B30"/>
    <mergeCell ref="C21:C30"/>
    <mergeCell ref="J9:J10"/>
    <mergeCell ref="K9:K10"/>
    <mergeCell ref="A11:A20"/>
    <mergeCell ref="B11:B20"/>
    <mergeCell ref="C11:C20"/>
    <mergeCell ref="A8:B9"/>
    <mergeCell ref="C8:C10"/>
    <mergeCell ref="D8:D10"/>
    <mergeCell ref="E9:E10"/>
    <mergeCell ref="F9:F10"/>
    <mergeCell ref="G9:G10"/>
    <mergeCell ref="H9:H10"/>
    <mergeCell ref="I9:I10"/>
  </mergeCells>
  <pageMargins left="0.70866141732283472" right="0.31496062992125984" top="0.74803149606299213" bottom="0.74803149606299213" header="0.31496062992125984" footer="0.31496062992125984"/>
  <pageSetup paperSize="9" scale="80" orientation="landscape" verticalDpi="0" r:id="rId1"/>
  <rowBreaks count="3" manualBreakCount="3">
    <brk id="20" max="16383" man="1"/>
    <brk id="40" max="16383" man="1"/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0"/>
  <sheetViews>
    <sheetView tabSelected="1" topLeftCell="A6" zoomScaleNormal="100" workbookViewId="0">
      <selection activeCell="N12" sqref="N12"/>
    </sheetView>
  </sheetViews>
  <sheetFormatPr defaultRowHeight="15" x14ac:dyDescent="0.25"/>
  <cols>
    <col min="1" max="1" width="6.140625" customWidth="1"/>
    <col min="2" max="2" width="6.42578125" customWidth="1"/>
    <col min="3" max="3" width="25.42578125" customWidth="1"/>
    <col min="4" max="4" width="21.42578125" customWidth="1"/>
    <col min="5" max="5" width="11.42578125" customWidth="1"/>
    <col min="6" max="6" width="12.5703125" customWidth="1"/>
    <col min="7" max="7" width="12.85546875" customWidth="1"/>
    <col min="8" max="8" width="12.42578125" customWidth="1"/>
    <col min="9" max="10" width="12" customWidth="1"/>
    <col min="11" max="11" width="15.7109375" customWidth="1"/>
  </cols>
  <sheetData>
    <row r="1" spans="1:12" ht="15.75" x14ac:dyDescent="0.25">
      <c r="A1" s="25"/>
      <c r="B1" s="25"/>
      <c r="C1" s="25"/>
      <c r="H1" s="9" t="s">
        <v>27</v>
      </c>
    </row>
    <row r="2" spans="1:12" ht="15.75" x14ac:dyDescent="0.25">
      <c r="A2" s="1"/>
      <c r="H2" s="10" t="s">
        <v>0</v>
      </c>
    </row>
    <row r="3" spans="1:12" ht="15.75" x14ac:dyDescent="0.25">
      <c r="A3" s="1"/>
      <c r="H3" s="10" t="s">
        <v>25</v>
      </c>
    </row>
    <row r="4" spans="1:12" ht="15.75" x14ac:dyDescent="0.25">
      <c r="A4" s="1"/>
      <c r="H4" s="10" t="s">
        <v>28</v>
      </c>
    </row>
    <row r="5" spans="1:12" ht="15.75" x14ac:dyDescent="0.25">
      <c r="A5" s="1"/>
    </row>
    <row r="6" spans="1:12" ht="15.75" x14ac:dyDescent="0.25">
      <c r="A6" s="32" t="s">
        <v>18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2" ht="15.75" customHeight="1" x14ac:dyDescent="0.25">
      <c r="A7" s="33" t="s">
        <v>17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2" ht="38.25" customHeight="1" x14ac:dyDescent="0.25">
      <c r="A8" s="24" t="s">
        <v>1</v>
      </c>
      <c r="B8" s="24"/>
      <c r="C8" s="24" t="s">
        <v>2</v>
      </c>
      <c r="D8" s="24" t="s">
        <v>3</v>
      </c>
      <c r="E8" s="24" t="s">
        <v>4</v>
      </c>
      <c r="F8" s="24"/>
      <c r="G8" s="24"/>
      <c r="H8" s="24"/>
      <c r="I8" s="24"/>
      <c r="J8" s="24"/>
      <c r="K8" s="24"/>
      <c r="L8" s="2"/>
    </row>
    <row r="9" spans="1:12" x14ac:dyDescent="0.25">
      <c r="A9" s="24"/>
      <c r="B9" s="24"/>
      <c r="C9" s="24"/>
      <c r="D9" s="24"/>
      <c r="E9" s="24" t="s">
        <v>5</v>
      </c>
      <c r="F9" s="24">
        <v>2019</v>
      </c>
      <c r="G9" s="24">
        <v>2020</v>
      </c>
      <c r="H9" s="24">
        <v>2021</v>
      </c>
      <c r="I9" s="24">
        <v>2022</v>
      </c>
      <c r="J9" s="24">
        <v>2023</v>
      </c>
      <c r="K9" s="24">
        <v>2024</v>
      </c>
      <c r="L9" s="2"/>
    </row>
    <row r="10" spans="1:12" x14ac:dyDescent="0.25">
      <c r="A10" s="15" t="s">
        <v>6</v>
      </c>
      <c r="B10" s="15" t="s">
        <v>7</v>
      </c>
      <c r="C10" s="24"/>
      <c r="D10" s="24"/>
      <c r="E10" s="24"/>
      <c r="F10" s="24"/>
      <c r="G10" s="24"/>
      <c r="H10" s="24"/>
      <c r="I10" s="24"/>
      <c r="J10" s="24"/>
      <c r="K10" s="24"/>
      <c r="L10" s="2"/>
    </row>
    <row r="11" spans="1:12" x14ac:dyDescent="0.25">
      <c r="A11" s="21" t="s">
        <v>24</v>
      </c>
      <c r="B11" s="22"/>
      <c r="C11" s="23" t="s">
        <v>26</v>
      </c>
      <c r="D11" s="4" t="s">
        <v>8</v>
      </c>
      <c r="E11" s="17">
        <f>SUM(F11:K11)</f>
        <v>1776071.6</v>
      </c>
      <c r="F11" s="18">
        <f>F12</f>
        <v>258662.80000000002</v>
      </c>
      <c r="G11" s="18">
        <f t="shared" ref="G11:K11" si="0">G12</f>
        <v>280070.89999999997</v>
      </c>
      <c r="H11" s="18">
        <f t="shared" si="0"/>
        <v>341332</v>
      </c>
      <c r="I11" s="18">
        <f t="shared" si="0"/>
        <v>287858.90000000002</v>
      </c>
      <c r="J11" s="18">
        <f t="shared" si="0"/>
        <v>303100.00000000006</v>
      </c>
      <c r="K11" s="18">
        <f t="shared" si="0"/>
        <v>305047.00000000006</v>
      </c>
      <c r="L11" s="2"/>
    </row>
    <row r="12" spans="1:12" ht="22.5" x14ac:dyDescent="0.25">
      <c r="A12" s="21"/>
      <c r="B12" s="22"/>
      <c r="C12" s="23"/>
      <c r="D12" s="16" t="s">
        <v>9</v>
      </c>
      <c r="E12" s="19">
        <f>SUM(F12:K12)</f>
        <v>1776071.6</v>
      </c>
      <c r="F12" s="20">
        <f>F14+F15+F16+F17+F18+F19+F20</f>
        <v>258662.80000000002</v>
      </c>
      <c r="G12" s="20">
        <f t="shared" ref="G12:K12" si="1">G14+G15+G16+G17+G18+G19+G20</f>
        <v>280070.89999999997</v>
      </c>
      <c r="H12" s="20">
        <f t="shared" si="1"/>
        <v>341332</v>
      </c>
      <c r="I12" s="20">
        <f t="shared" si="1"/>
        <v>287858.90000000002</v>
      </c>
      <c r="J12" s="20">
        <f t="shared" si="1"/>
        <v>303100.00000000006</v>
      </c>
      <c r="K12" s="20">
        <f t="shared" si="1"/>
        <v>305047.00000000006</v>
      </c>
      <c r="L12" s="2"/>
    </row>
    <row r="13" spans="1:12" x14ac:dyDescent="0.25">
      <c r="A13" s="21"/>
      <c r="B13" s="22"/>
      <c r="C13" s="23"/>
      <c r="D13" s="6" t="s">
        <v>10</v>
      </c>
      <c r="E13" s="19"/>
      <c r="F13" s="20"/>
      <c r="G13" s="20"/>
      <c r="H13" s="20"/>
      <c r="I13" s="19"/>
      <c r="J13" s="20"/>
      <c r="K13" s="20"/>
      <c r="L13" s="2"/>
    </row>
    <row r="14" spans="1:12" ht="39" customHeight="1" x14ac:dyDescent="0.25">
      <c r="A14" s="21"/>
      <c r="B14" s="22"/>
      <c r="C14" s="23"/>
      <c r="D14" s="7" t="s">
        <v>11</v>
      </c>
      <c r="E14" s="19">
        <f>SUM(F14:K14)</f>
        <v>678072.6</v>
      </c>
      <c r="F14" s="20">
        <f>F24+F34+F44+F54+F64</f>
        <v>87750.700000000012</v>
      </c>
      <c r="G14" s="20">
        <f t="shared" ref="G14:K14" si="2">G24+G34+G44+G54+G64</f>
        <v>92463.2</v>
      </c>
      <c r="H14" s="20">
        <f t="shared" si="2"/>
        <v>135820.5</v>
      </c>
      <c r="I14" s="20">
        <f t="shared" si="2"/>
        <v>107705.60000000001</v>
      </c>
      <c r="J14" s="20">
        <f t="shared" si="2"/>
        <v>126260</v>
      </c>
      <c r="K14" s="20">
        <f t="shared" si="2"/>
        <v>128072.6</v>
      </c>
      <c r="L14" s="2"/>
    </row>
    <row r="15" spans="1:12" ht="38.25" customHeight="1" x14ac:dyDescent="0.25">
      <c r="A15" s="21"/>
      <c r="B15" s="22"/>
      <c r="C15" s="23"/>
      <c r="D15" s="7" t="s">
        <v>12</v>
      </c>
      <c r="E15" s="19">
        <f>SUM(F15:K15)</f>
        <v>22956.300000000003</v>
      </c>
      <c r="F15" s="20">
        <f t="shared" ref="F15:K15" si="3">F25+F35+F45+F55+F65</f>
        <v>1684.1</v>
      </c>
      <c r="G15" s="20">
        <f t="shared" si="3"/>
        <v>4450.3999999999996</v>
      </c>
      <c r="H15" s="20">
        <f t="shared" si="3"/>
        <v>4177.8999999999996</v>
      </c>
      <c r="I15" s="20">
        <f t="shared" si="3"/>
        <v>4596.3</v>
      </c>
      <c r="J15" s="20">
        <f t="shared" si="3"/>
        <v>4041.6000000000004</v>
      </c>
      <c r="K15" s="20">
        <f t="shared" si="3"/>
        <v>4006</v>
      </c>
      <c r="L15" s="2"/>
    </row>
    <row r="16" spans="1:12" ht="34.5" customHeight="1" x14ac:dyDescent="0.25">
      <c r="A16" s="21"/>
      <c r="B16" s="22"/>
      <c r="C16" s="23"/>
      <c r="D16" s="7" t="s">
        <v>13</v>
      </c>
      <c r="E16" s="19">
        <f t="shared" ref="E16:E20" si="4">SUM(F16:K16)</f>
        <v>1036589.5999999999</v>
      </c>
      <c r="F16" s="20">
        <f t="shared" ref="F16:K16" si="5">F26+F36+F46+F56+F66</f>
        <v>168514.8</v>
      </c>
      <c r="G16" s="20">
        <f t="shared" si="5"/>
        <v>180264.7</v>
      </c>
      <c r="H16" s="20">
        <f t="shared" si="5"/>
        <v>193104.9</v>
      </c>
      <c r="I16" s="20">
        <f t="shared" si="5"/>
        <v>164740.79999999999</v>
      </c>
      <c r="J16" s="20">
        <f t="shared" si="5"/>
        <v>164982.20000000001</v>
      </c>
      <c r="K16" s="20">
        <f t="shared" si="5"/>
        <v>164982.20000000001</v>
      </c>
      <c r="L16" s="2"/>
    </row>
    <row r="17" spans="1:12" ht="67.5" x14ac:dyDescent="0.25">
      <c r="A17" s="21"/>
      <c r="B17" s="22"/>
      <c r="C17" s="23"/>
      <c r="D17" s="7" t="s">
        <v>14</v>
      </c>
      <c r="E17" s="19">
        <f t="shared" si="4"/>
        <v>33748</v>
      </c>
      <c r="F17" s="20">
        <f t="shared" ref="F17:K17" si="6">F27+F37+F47+F57+F67</f>
        <v>0</v>
      </c>
      <c r="G17" s="20">
        <f t="shared" si="6"/>
        <v>2679.5</v>
      </c>
      <c r="H17" s="20">
        <f t="shared" si="6"/>
        <v>8038.5</v>
      </c>
      <c r="I17" s="20">
        <f t="shared" si="6"/>
        <v>7620</v>
      </c>
      <c r="J17" s="20">
        <f t="shared" si="6"/>
        <v>7620</v>
      </c>
      <c r="K17" s="20">
        <f t="shared" si="6"/>
        <v>7790</v>
      </c>
      <c r="L17" s="2"/>
    </row>
    <row r="18" spans="1:12" ht="33.75" x14ac:dyDescent="0.25">
      <c r="A18" s="21"/>
      <c r="B18" s="22"/>
      <c r="C18" s="23"/>
      <c r="D18" s="7" t="s">
        <v>19</v>
      </c>
      <c r="E18" s="19">
        <f>SUM(F18:K18)</f>
        <v>1205.1000000000001</v>
      </c>
      <c r="F18" s="20">
        <f t="shared" ref="F18:K18" si="7">F28+F38+F48+F58+F68</f>
        <v>213.2</v>
      </c>
      <c r="G18" s="20">
        <f t="shared" si="7"/>
        <v>213.1</v>
      </c>
      <c r="H18" s="20">
        <f t="shared" si="7"/>
        <v>190.2</v>
      </c>
      <c r="I18" s="20">
        <f t="shared" si="7"/>
        <v>196.2</v>
      </c>
      <c r="J18" s="20">
        <f t="shared" si="7"/>
        <v>196.2</v>
      </c>
      <c r="K18" s="20">
        <f t="shared" si="7"/>
        <v>196.2</v>
      </c>
      <c r="L18" s="2"/>
    </row>
    <row r="19" spans="1:12" ht="33.75" x14ac:dyDescent="0.25">
      <c r="A19" s="21"/>
      <c r="B19" s="22"/>
      <c r="C19" s="23"/>
      <c r="D19" s="16" t="s">
        <v>15</v>
      </c>
      <c r="E19" s="19">
        <f t="shared" si="4"/>
        <v>0</v>
      </c>
      <c r="F19" s="20">
        <f t="shared" ref="F19:K19" si="8">F29+F39+F49+F59+F69</f>
        <v>0</v>
      </c>
      <c r="G19" s="20">
        <f t="shared" si="8"/>
        <v>0</v>
      </c>
      <c r="H19" s="20">
        <f t="shared" si="8"/>
        <v>0</v>
      </c>
      <c r="I19" s="20">
        <f t="shared" si="8"/>
        <v>0</v>
      </c>
      <c r="J19" s="20">
        <f t="shared" si="8"/>
        <v>0</v>
      </c>
      <c r="K19" s="20">
        <f t="shared" si="8"/>
        <v>0</v>
      </c>
      <c r="L19" s="2"/>
    </row>
    <row r="20" spans="1:12" x14ac:dyDescent="0.25">
      <c r="A20" s="21"/>
      <c r="B20" s="22"/>
      <c r="C20" s="23"/>
      <c r="D20" s="16" t="s">
        <v>16</v>
      </c>
      <c r="E20" s="19">
        <f t="shared" si="4"/>
        <v>3500</v>
      </c>
      <c r="F20" s="20">
        <f t="shared" ref="F20:K20" si="9">F30+F40+F50+F60+F70</f>
        <v>500</v>
      </c>
      <c r="G20" s="20">
        <f t="shared" si="9"/>
        <v>0</v>
      </c>
      <c r="H20" s="20">
        <f t="shared" si="9"/>
        <v>0</v>
      </c>
      <c r="I20" s="20">
        <f t="shared" si="9"/>
        <v>3000</v>
      </c>
      <c r="J20" s="20">
        <f t="shared" si="9"/>
        <v>0</v>
      </c>
      <c r="K20" s="20">
        <f t="shared" si="9"/>
        <v>0</v>
      </c>
      <c r="L20" s="2"/>
    </row>
    <row r="21" spans="1:12" x14ac:dyDescent="0.25">
      <c r="A21" s="21" t="s">
        <v>24</v>
      </c>
      <c r="B21" s="22">
        <v>1</v>
      </c>
      <c r="C21" s="23" t="s">
        <v>20</v>
      </c>
      <c r="D21" s="4" t="s">
        <v>8</v>
      </c>
      <c r="E21" s="17">
        <f>SUM(F21:K21)</f>
        <v>374931.89999999991</v>
      </c>
      <c r="F21" s="17">
        <f>F22</f>
        <v>61365.399999999994</v>
      </c>
      <c r="G21" s="17">
        <f t="shared" ref="G21:K21" si="10">G22</f>
        <v>63209.9</v>
      </c>
      <c r="H21" s="17">
        <f t="shared" si="10"/>
        <v>71082.8</v>
      </c>
      <c r="I21" s="17">
        <f t="shared" si="10"/>
        <v>59725.3</v>
      </c>
      <c r="J21" s="17">
        <f t="shared" si="10"/>
        <v>59717.1</v>
      </c>
      <c r="K21" s="17">
        <f t="shared" si="10"/>
        <v>59831.399999999994</v>
      </c>
      <c r="L21" s="2"/>
    </row>
    <row r="22" spans="1:12" ht="22.5" x14ac:dyDescent="0.25">
      <c r="A22" s="21"/>
      <c r="B22" s="22"/>
      <c r="C22" s="23"/>
      <c r="D22" s="16" t="s">
        <v>9</v>
      </c>
      <c r="E22" s="19">
        <f>SUM(E24:E25)</f>
        <v>80278.600000000006</v>
      </c>
      <c r="F22" s="19">
        <f>F24+F25+F26+F27+F28+F29+F30</f>
        <v>61365.399999999994</v>
      </c>
      <c r="G22" s="19">
        <f>G24+G25+G26+G27+G28+G29+G30</f>
        <v>63209.9</v>
      </c>
      <c r="H22" s="19">
        <f t="shared" ref="H22:K22" si="11">H24+H25+H26+H27+H28+H29+H30</f>
        <v>71082.8</v>
      </c>
      <c r="I22" s="19">
        <f t="shared" si="11"/>
        <v>59725.3</v>
      </c>
      <c r="J22" s="19">
        <f t="shared" si="11"/>
        <v>59717.1</v>
      </c>
      <c r="K22" s="19">
        <f t="shared" si="11"/>
        <v>59831.399999999994</v>
      </c>
      <c r="L22" s="2"/>
    </row>
    <row r="23" spans="1:12" x14ac:dyDescent="0.25">
      <c r="A23" s="21"/>
      <c r="B23" s="22"/>
      <c r="C23" s="23"/>
      <c r="D23" s="6" t="s">
        <v>10</v>
      </c>
      <c r="E23" s="19"/>
      <c r="F23" s="20"/>
      <c r="G23" s="20"/>
      <c r="H23" s="20"/>
      <c r="I23" s="19"/>
      <c r="J23" s="20"/>
      <c r="K23" s="20"/>
      <c r="L23" s="2"/>
    </row>
    <row r="24" spans="1:12" ht="33.75" x14ac:dyDescent="0.25">
      <c r="A24" s="21"/>
      <c r="B24" s="22"/>
      <c r="C24" s="23"/>
      <c r="D24" s="7" t="s">
        <v>11</v>
      </c>
      <c r="E24" s="19">
        <f>SUM(F24:K24)</f>
        <v>80278.600000000006</v>
      </c>
      <c r="F24" s="19">
        <v>12577.7</v>
      </c>
      <c r="G24" s="19">
        <v>8736.5</v>
      </c>
      <c r="H24" s="19">
        <v>14602.4</v>
      </c>
      <c r="I24" s="19">
        <v>14444.7</v>
      </c>
      <c r="J24" s="19">
        <v>14901.5</v>
      </c>
      <c r="K24" s="19">
        <v>15015.8</v>
      </c>
      <c r="L24" s="2"/>
    </row>
    <row r="25" spans="1:12" ht="33.75" x14ac:dyDescent="0.25">
      <c r="A25" s="21"/>
      <c r="B25" s="22"/>
      <c r="C25" s="23"/>
      <c r="D25" s="7" t="s">
        <v>12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2"/>
    </row>
    <row r="26" spans="1:12" ht="33.75" x14ac:dyDescent="0.25">
      <c r="A26" s="21"/>
      <c r="B26" s="22"/>
      <c r="C26" s="23"/>
      <c r="D26" s="7" t="s">
        <v>13</v>
      </c>
      <c r="E26" s="19">
        <f>SUM(F26:K26)</f>
        <v>291653.3</v>
      </c>
      <c r="F26" s="19">
        <v>48787.7</v>
      </c>
      <c r="G26" s="19">
        <v>54473.4</v>
      </c>
      <c r="H26" s="19">
        <v>56480.4</v>
      </c>
      <c r="I26" s="19">
        <v>42280.6</v>
      </c>
      <c r="J26" s="19">
        <v>44815.6</v>
      </c>
      <c r="K26" s="19">
        <v>44815.6</v>
      </c>
      <c r="L26" s="2"/>
    </row>
    <row r="27" spans="1:12" ht="67.5" x14ac:dyDescent="0.25">
      <c r="A27" s="21"/>
      <c r="B27" s="22"/>
      <c r="C27" s="23"/>
      <c r="D27" s="7" t="s">
        <v>14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2"/>
    </row>
    <row r="28" spans="1:12" ht="33.75" x14ac:dyDescent="0.25">
      <c r="A28" s="21"/>
      <c r="B28" s="22"/>
      <c r="C28" s="23"/>
      <c r="D28" s="7" t="s">
        <v>19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2"/>
    </row>
    <row r="29" spans="1:12" ht="33.75" x14ac:dyDescent="0.25">
      <c r="A29" s="21"/>
      <c r="B29" s="22"/>
      <c r="C29" s="23"/>
      <c r="D29" s="16" t="s">
        <v>15</v>
      </c>
      <c r="E29" s="19">
        <f>SUM(F29:K29)</f>
        <v>0</v>
      </c>
      <c r="F29" s="19"/>
      <c r="G29" s="19"/>
      <c r="H29" s="19"/>
      <c r="I29" s="19"/>
      <c r="J29" s="19"/>
      <c r="K29" s="19"/>
      <c r="L29" s="2"/>
    </row>
    <row r="30" spans="1:12" ht="22.5" x14ac:dyDescent="0.25">
      <c r="A30" s="21"/>
      <c r="B30" s="22"/>
      <c r="C30" s="23"/>
      <c r="D30" s="16" t="s">
        <v>30</v>
      </c>
      <c r="E30" s="19">
        <v>0</v>
      </c>
      <c r="F30" s="19">
        <v>0</v>
      </c>
      <c r="G30" s="19">
        <v>0</v>
      </c>
      <c r="H30" s="19">
        <v>0</v>
      </c>
      <c r="I30" s="19">
        <v>3000</v>
      </c>
      <c r="J30" s="19">
        <v>0</v>
      </c>
      <c r="K30" s="19">
        <v>0</v>
      </c>
      <c r="L30" s="2"/>
    </row>
    <row r="31" spans="1:12" ht="15" customHeight="1" x14ac:dyDescent="0.25">
      <c r="A31" s="21" t="s">
        <v>24</v>
      </c>
      <c r="B31" s="22">
        <v>2</v>
      </c>
      <c r="C31" s="36" t="s">
        <v>21</v>
      </c>
      <c r="D31" s="4" t="s">
        <v>8</v>
      </c>
      <c r="E31" s="17">
        <f>SUM(F31:K31)</f>
        <v>1077622.8999999999</v>
      </c>
      <c r="F31" s="17">
        <f>F32</f>
        <v>156065.90000000002</v>
      </c>
      <c r="G31" s="17">
        <f t="shared" ref="G31:K31" si="12">G32</f>
        <v>169699.1</v>
      </c>
      <c r="H31" s="17">
        <f t="shared" si="12"/>
        <v>211149.5</v>
      </c>
      <c r="I31" s="17">
        <f t="shared" si="12"/>
        <v>172738.6</v>
      </c>
      <c r="J31" s="17">
        <f t="shared" si="12"/>
        <v>183243.30000000002</v>
      </c>
      <c r="K31" s="17">
        <f t="shared" si="12"/>
        <v>184726.5</v>
      </c>
      <c r="L31" s="2"/>
    </row>
    <row r="32" spans="1:12" ht="22.5" x14ac:dyDescent="0.25">
      <c r="A32" s="21"/>
      <c r="B32" s="22"/>
      <c r="C32" s="37"/>
      <c r="D32" s="16" t="s">
        <v>9</v>
      </c>
      <c r="E32" s="19">
        <f>SUM(F32:K32)</f>
        <v>1077622.8999999999</v>
      </c>
      <c r="F32" s="19">
        <f>F34+F35+F36+F37+F38+F39+F40</f>
        <v>156065.90000000002</v>
      </c>
      <c r="G32" s="19">
        <f t="shared" ref="G32:K32" si="13">G34+G35+G36+G37+G38+G39+G40</f>
        <v>169699.1</v>
      </c>
      <c r="H32" s="19">
        <f t="shared" si="13"/>
        <v>211149.5</v>
      </c>
      <c r="I32" s="19">
        <f t="shared" si="13"/>
        <v>172738.6</v>
      </c>
      <c r="J32" s="19">
        <f t="shared" si="13"/>
        <v>183243.30000000002</v>
      </c>
      <c r="K32" s="19">
        <f t="shared" si="13"/>
        <v>184726.5</v>
      </c>
      <c r="L32" s="2"/>
    </row>
    <row r="33" spans="1:12" x14ac:dyDescent="0.25">
      <c r="A33" s="21"/>
      <c r="B33" s="22"/>
      <c r="C33" s="37"/>
      <c r="D33" s="6" t="s">
        <v>10</v>
      </c>
      <c r="E33" s="19"/>
      <c r="F33" s="20"/>
      <c r="G33" s="20"/>
      <c r="H33" s="20"/>
      <c r="I33" s="19"/>
      <c r="J33" s="20"/>
      <c r="K33" s="20"/>
      <c r="L33" s="2"/>
    </row>
    <row r="34" spans="1:12" ht="33.75" x14ac:dyDescent="0.25">
      <c r="A34" s="21"/>
      <c r="B34" s="22"/>
      <c r="C34" s="37"/>
      <c r="D34" s="7" t="s">
        <v>11</v>
      </c>
      <c r="E34" s="19">
        <f t="shared" ref="E34:E39" si="14">SUM(F34:K34)</f>
        <v>276510.80000000005</v>
      </c>
      <c r="F34" s="19">
        <v>34822.800000000003</v>
      </c>
      <c r="G34" s="19">
        <f>34327.8+2237</f>
        <v>36564.800000000003</v>
      </c>
      <c r="H34" s="19">
        <v>62446.8</v>
      </c>
      <c r="I34" s="19">
        <v>38207.199999999997</v>
      </c>
      <c r="J34" s="19">
        <v>51560.2</v>
      </c>
      <c r="K34" s="19">
        <v>52909</v>
      </c>
      <c r="L34" s="2"/>
    </row>
    <row r="35" spans="1:12" ht="33.75" x14ac:dyDescent="0.25">
      <c r="A35" s="21"/>
      <c r="B35" s="22"/>
      <c r="C35" s="37"/>
      <c r="D35" s="7" t="s">
        <v>12</v>
      </c>
      <c r="E35" s="19">
        <f t="shared" si="14"/>
        <v>21222.7</v>
      </c>
      <c r="F35" s="19">
        <v>1302.8</v>
      </c>
      <c r="G35" s="19">
        <v>4450.3999999999996</v>
      </c>
      <c r="H35" s="19">
        <v>3849.5</v>
      </c>
      <c r="I35" s="19">
        <v>4255</v>
      </c>
      <c r="J35" s="19">
        <v>3700.3</v>
      </c>
      <c r="K35" s="19">
        <v>3664.7</v>
      </c>
      <c r="L35" s="2"/>
    </row>
    <row r="36" spans="1:12" ht="33.75" x14ac:dyDescent="0.25">
      <c r="A36" s="21"/>
      <c r="B36" s="22"/>
      <c r="C36" s="37"/>
      <c r="D36" s="7" t="s">
        <v>13</v>
      </c>
      <c r="E36" s="19">
        <f t="shared" si="14"/>
        <v>744936.3</v>
      </c>
      <c r="F36" s="19">
        <v>119727.1</v>
      </c>
      <c r="G36" s="19">
        <v>125791.3</v>
      </c>
      <c r="H36" s="19">
        <v>136624.5</v>
      </c>
      <c r="I36" s="19">
        <v>122460.2</v>
      </c>
      <c r="J36" s="19">
        <v>120166.6</v>
      </c>
      <c r="K36" s="19">
        <v>120166.6</v>
      </c>
      <c r="L36" s="2"/>
    </row>
    <row r="37" spans="1:12" ht="67.5" x14ac:dyDescent="0.25">
      <c r="A37" s="21"/>
      <c r="B37" s="22"/>
      <c r="C37" s="37"/>
      <c r="D37" s="7" t="s">
        <v>14</v>
      </c>
      <c r="E37" s="19">
        <f t="shared" si="14"/>
        <v>33748</v>
      </c>
      <c r="F37" s="19"/>
      <c r="G37" s="19">
        <v>2679.5</v>
      </c>
      <c r="H37" s="19">
        <v>8038.5</v>
      </c>
      <c r="I37" s="19">
        <v>7620</v>
      </c>
      <c r="J37" s="19">
        <v>7620</v>
      </c>
      <c r="K37" s="19">
        <v>7790</v>
      </c>
      <c r="L37" s="2"/>
    </row>
    <row r="38" spans="1:12" ht="33.75" x14ac:dyDescent="0.25">
      <c r="A38" s="21"/>
      <c r="B38" s="22"/>
      <c r="C38" s="37"/>
      <c r="D38" s="7" t="s">
        <v>19</v>
      </c>
      <c r="E38" s="19">
        <f t="shared" si="14"/>
        <v>1205.1000000000001</v>
      </c>
      <c r="F38" s="19">
        <v>213.2</v>
      </c>
      <c r="G38" s="19">
        <v>213.1</v>
      </c>
      <c r="H38" s="19">
        <v>190.2</v>
      </c>
      <c r="I38" s="19">
        <v>196.2</v>
      </c>
      <c r="J38" s="19">
        <v>196.2</v>
      </c>
      <c r="K38" s="19">
        <v>196.2</v>
      </c>
      <c r="L38" s="2"/>
    </row>
    <row r="39" spans="1:12" ht="33.75" x14ac:dyDescent="0.25">
      <c r="A39" s="21"/>
      <c r="B39" s="22"/>
      <c r="C39" s="37"/>
      <c r="D39" s="16" t="s">
        <v>15</v>
      </c>
      <c r="E39" s="19">
        <f t="shared" si="14"/>
        <v>0</v>
      </c>
      <c r="F39" s="19"/>
      <c r="G39" s="19"/>
      <c r="H39" s="19"/>
      <c r="I39" s="19"/>
      <c r="J39" s="19"/>
      <c r="K39" s="19"/>
      <c r="L39" s="2"/>
    </row>
    <row r="40" spans="1:12" x14ac:dyDescent="0.25">
      <c r="A40" s="21"/>
      <c r="B40" s="22"/>
      <c r="C40" s="38"/>
      <c r="D40" s="16" t="s">
        <v>16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2"/>
    </row>
    <row r="41" spans="1:12" x14ac:dyDescent="0.25">
      <c r="A41" s="21" t="s">
        <v>24</v>
      </c>
      <c r="B41" s="34">
        <v>3</v>
      </c>
      <c r="C41" s="35" t="s">
        <v>22</v>
      </c>
      <c r="D41" s="4" t="s">
        <v>8</v>
      </c>
      <c r="E41" s="17">
        <f>E42+E49+E50</f>
        <v>120117</v>
      </c>
      <c r="F41" s="17">
        <f>F42</f>
        <v>14291.9</v>
      </c>
      <c r="G41" s="17">
        <f t="shared" ref="G41" si="15">G42</f>
        <v>15717.2</v>
      </c>
      <c r="H41" s="17">
        <f t="shared" ref="H41" si="16">H42</f>
        <v>22736</v>
      </c>
      <c r="I41" s="17">
        <f t="shared" ref="I41" si="17">I42</f>
        <v>19837.8</v>
      </c>
      <c r="J41" s="17">
        <f t="shared" ref="J41" si="18">J42</f>
        <v>23622.5</v>
      </c>
      <c r="K41" s="17">
        <f t="shared" ref="K41" si="19">K42</f>
        <v>23911.599999999999</v>
      </c>
      <c r="L41" s="2"/>
    </row>
    <row r="42" spans="1:12" ht="22.5" x14ac:dyDescent="0.25">
      <c r="A42" s="21"/>
      <c r="B42" s="34"/>
      <c r="C42" s="35"/>
      <c r="D42" s="16" t="s">
        <v>9</v>
      </c>
      <c r="E42" s="19">
        <f>SUM(E44:E48)</f>
        <v>120117</v>
      </c>
      <c r="F42" s="19">
        <f>F44+F45+F46+F47+F48+F49+F50</f>
        <v>14291.9</v>
      </c>
      <c r="G42" s="19">
        <f t="shared" ref="G42:K42" si="20">G44+G45+G46+G47+G48+G49+G50</f>
        <v>15717.2</v>
      </c>
      <c r="H42" s="19">
        <f t="shared" si="20"/>
        <v>22736</v>
      </c>
      <c r="I42" s="19">
        <f t="shared" si="20"/>
        <v>19837.8</v>
      </c>
      <c r="J42" s="19">
        <f t="shared" si="20"/>
        <v>23622.5</v>
      </c>
      <c r="K42" s="19">
        <f t="shared" si="20"/>
        <v>23911.599999999999</v>
      </c>
      <c r="L42" s="2"/>
    </row>
    <row r="43" spans="1:12" x14ac:dyDescent="0.25">
      <c r="A43" s="21"/>
      <c r="B43" s="34"/>
      <c r="C43" s="35"/>
      <c r="D43" s="6" t="s">
        <v>10</v>
      </c>
      <c r="E43" s="19"/>
      <c r="F43" s="20"/>
      <c r="G43" s="20"/>
      <c r="H43" s="20"/>
      <c r="I43" s="19"/>
      <c r="J43" s="20"/>
      <c r="K43" s="20"/>
      <c r="L43" s="2"/>
    </row>
    <row r="44" spans="1:12" ht="33.75" x14ac:dyDescent="0.25">
      <c r="A44" s="21"/>
      <c r="B44" s="34"/>
      <c r="C44" s="35"/>
      <c r="D44" s="7" t="s">
        <v>11</v>
      </c>
      <c r="E44" s="19">
        <f>SUM(F44:K44)</f>
        <v>120117</v>
      </c>
      <c r="F44" s="19">
        <v>14291.9</v>
      </c>
      <c r="G44" s="19">
        <v>15717.2</v>
      </c>
      <c r="H44" s="19">
        <v>22736</v>
      </c>
      <c r="I44" s="19">
        <v>19837.8</v>
      </c>
      <c r="J44" s="19">
        <v>23622.5</v>
      </c>
      <c r="K44" s="19">
        <v>23911.599999999999</v>
      </c>
      <c r="L44" s="2"/>
    </row>
    <row r="45" spans="1:12" ht="33.75" x14ac:dyDescent="0.25">
      <c r="A45" s="21"/>
      <c r="B45" s="34"/>
      <c r="C45" s="35"/>
      <c r="D45" s="7" t="s">
        <v>12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2"/>
    </row>
    <row r="46" spans="1:12" ht="33.75" x14ac:dyDescent="0.25">
      <c r="A46" s="21"/>
      <c r="B46" s="34"/>
      <c r="C46" s="35"/>
      <c r="D46" s="7" t="s">
        <v>13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2"/>
    </row>
    <row r="47" spans="1:12" ht="67.5" x14ac:dyDescent="0.25">
      <c r="A47" s="21"/>
      <c r="B47" s="34"/>
      <c r="C47" s="35"/>
      <c r="D47" s="7" t="s">
        <v>14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2"/>
    </row>
    <row r="48" spans="1:12" ht="33.75" x14ac:dyDescent="0.25">
      <c r="A48" s="21"/>
      <c r="B48" s="34"/>
      <c r="C48" s="35"/>
      <c r="D48" s="7" t="s">
        <v>19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2"/>
    </row>
    <row r="49" spans="1:12" ht="33.75" x14ac:dyDescent="0.25">
      <c r="A49" s="21"/>
      <c r="B49" s="34"/>
      <c r="C49" s="35"/>
      <c r="D49" s="16" t="s">
        <v>15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2"/>
    </row>
    <row r="50" spans="1:12" x14ac:dyDescent="0.25">
      <c r="A50" s="21"/>
      <c r="B50" s="34"/>
      <c r="C50" s="35"/>
      <c r="D50" s="16" t="s">
        <v>16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2"/>
    </row>
    <row r="51" spans="1:12" ht="15" customHeight="1" x14ac:dyDescent="0.25">
      <c r="A51" s="21" t="s">
        <v>24</v>
      </c>
      <c r="B51" s="26">
        <v>4</v>
      </c>
      <c r="C51" s="29" t="s">
        <v>29</v>
      </c>
      <c r="D51" s="4" t="s">
        <v>8</v>
      </c>
      <c r="E51" s="17">
        <f>E52+E59+E60</f>
        <v>13743.1</v>
      </c>
      <c r="F51" s="17">
        <f>F52</f>
        <v>2713.6</v>
      </c>
      <c r="G51" s="17">
        <f t="shared" ref="G51" si="21">G52</f>
        <v>75.7</v>
      </c>
      <c r="H51" s="17">
        <f t="shared" ref="H51" si="22">H52</f>
        <v>2678.6</v>
      </c>
      <c r="I51" s="17">
        <f t="shared" ref="I51" si="23">I52</f>
        <v>2758.4</v>
      </c>
      <c r="J51" s="17">
        <f t="shared" ref="J51" si="24">J52</f>
        <v>2758.4</v>
      </c>
      <c r="K51" s="17">
        <f t="shared" ref="K51" si="25">K52</f>
        <v>2758.4</v>
      </c>
      <c r="L51" s="2"/>
    </row>
    <row r="52" spans="1:12" ht="22.5" x14ac:dyDescent="0.25">
      <c r="A52" s="21"/>
      <c r="B52" s="27"/>
      <c r="C52" s="30"/>
      <c r="D52" s="16" t="s">
        <v>9</v>
      </c>
      <c r="E52" s="19">
        <f>SUM(E54:E58)</f>
        <v>13243.1</v>
      </c>
      <c r="F52" s="19">
        <f>F54+F55+F56+F57+F58+F59+F60</f>
        <v>2713.6</v>
      </c>
      <c r="G52" s="19">
        <f t="shared" ref="G52:K52" si="26">G54+G55+G56+G57+G58+G59+G60</f>
        <v>75.7</v>
      </c>
      <c r="H52" s="19">
        <f t="shared" si="26"/>
        <v>2678.6</v>
      </c>
      <c r="I52" s="19">
        <f t="shared" si="26"/>
        <v>2758.4</v>
      </c>
      <c r="J52" s="19">
        <f t="shared" si="26"/>
        <v>2758.4</v>
      </c>
      <c r="K52" s="19">
        <f t="shared" si="26"/>
        <v>2758.4</v>
      </c>
      <c r="L52" s="2"/>
    </row>
    <row r="53" spans="1:12" x14ac:dyDescent="0.25">
      <c r="A53" s="21"/>
      <c r="B53" s="27"/>
      <c r="C53" s="30"/>
      <c r="D53" s="6" t="s">
        <v>10</v>
      </c>
      <c r="E53" s="19"/>
      <c r="F53" s="20"/>
      <c r="G53" s="20"/>
      <c r="H53" s="20"/>
      <c r="I53" s="19"/>
      <c r="J53" s="20"/>
      <c r="K53" s="20"/>
      <c r="L53" s="2"/>
    </row>
    <row r="54" spans="1:12" ht="33.75" x14ac:dyDescent="0.25">
      <c r="A54" s="21"/>
      <c r="B54" s="27"/>
      <c r="C54" s="30"/>
      <c r="D54" s="7" t="s">
        <v>11</v>
      </c>
      <c r="E54" s="19">
        <f>SUM(F54:K54)</f>
        <v>11509.5</v>
      </c>
      <c r="F54" s="19">
        <v>1832.3</v>
      </c>
      <c r="G54" s="19">
        <v>75.7</v>
      </c>
      <c r="H54" s="19">
        <v>2350.1999999999998</v>
      </c>
      <c r="I54" s="19">
        <v>2417.1</v>
      </c>
      <c r="J54" s="19">
        <v>2417.1</v>
      </c>
      <c r="K54" s="19">
        <v>2417.1</v>
      </c>
      <c r="L54" s="2"/>
    </row>
    <row r="55" spans="1:12" ht="33.75" x14ac:dyDescent="0.25">
      <c r="A55" s="21"/>
      <c r="B55" s="27"/>
      <c r="C55" s="30"/>
      <c r="D55" s="7" t="s">
        <v>12</v>
      </c>
      <c r="E55" s="19">
        <f t="shared" ref="E55:E57" si="27">SUM(F55:K55)</f>
        <v>1733.6</v>
      </c>
      <c r="F55" s="19">
        <v>381.3</v>
      </c>
      <c r="G55" s="19">
        <v>0</v>
      </c>
      <c r="H55" s="19">
        <v>328.4</v>
      </c>
      <c r="I55" s="19">
        <v>341.3</v>
      </c>
      <c r="J55" s="19">
        <v>341.3</v>
      </c>
      <c r="K55" s="19">
        <v>341.3</v>
      </c>
      <c r="L55" s="2"/>
    </row>
    <row r="56" spans="1:12" ht="33.75" x14ac:dyDescent="0.25">
      <c r="A56" s="21"/>
      <c r="B56" s="27"/>
      <c r="C56" s="30"/>
      <c r="D56" s="7" t="s">
        <v>13</v>
      </c>
      <c r="E56" s="19">
        <f t="shared" si="27"/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2"/>
    </row>
    <row r="57" spans="1:12" ht="67.5" x14ac:dyDescent="0.25">
      <c r="A57" s="21"/>
      <c r="B57" s="27"/>
      <c r="C57" s="30"/>
      <c r="D57" s="7" t="s">
        <v>14</v>
      </c>
      <c r="E57" s="19">
        <f t="shared" si="27"/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2"/>
    </row>
    <row r="58" spans="1:12" ht="33.75" x14ac:dyDescent="0.25">
      <c r="A58" s="21"/>
      <c r="B58" s="27"/>
      <c r="C58" s="30"/>
      <c r="D58" s="7" t="s">
        <v>19</v>
      </c>
      <c r="E58" s="19">
        <f>SUM(F58:K58)</f>
        <v>0</v>
      </c>
      <c r="F58" s="19"/>
      <c r="G58" s="19"/>
      <c r="H58" s="19"/>
      <c r="I58" s="19"/>
      <c r="J58" s="19"/>
      <c r="K58" s="19"/>
      <c r="L58" s="2"/>
    </row>
    <row r="59" spans="1:12" ht="33.75" x14ac:dyDescent="0.25">
      <c r="A59" s="21"/>
      <c r="B59" s="27"/>
      <c r="C59" s="30"/>
      <c r="D59" s="16" t="s">
        <v>15</v>
      </c>
      <c r="E59" s="19">
        <f>SUM(F59:K59)</f>
        <v>0</v>
      </c>
      <c r="F59" s="19"/>
      <c r="G59" s="19"/>
      <c r="H59" s="19"/>
      <c r="I59" s="19"/>
      <c r="J59" s="19"/>
      <c r="K59" s="19"/>
      <c r="L59" s="2"/>
    </row>
    <row r="60" spans="1:12" x14ac:dyDescent="0.25">
      <c r="A60" s="21"/>
      <c r="B60" s="28"/>
      <c r="C60" s="31"/>
      <c r="D60" s="16" t="s">
        <v>16</v>
      </c>
      <c r="E60" s="19">
        <f>SUM(F60:K60)</f>
        <v>500</v>
      </c>
      <c r="F60" s="19">
        <v>500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2"/>
    </row>
    <row r="61" spans="1:12" x14ac:dyDescent="0.25">
      <c r="A61" s="21" t="s">
        <v>24</v>
      </c>
      <c r="B61" s="26">
        <v>5</v>
      </c>
      <c r="C61" s="29" t="s">
        <v>23</v>
      </c>
      <c r="D61" s="4" t="s">
        <v>8</v>
      </c>
      <c r="E61" s="17">
        <f>E62+E69+E70</f>
        <v>189656.7</v>
      </c>
      <c r="F61" s="17">
        <f>F62</f>
        <v>24226</v>
      </c>
      <c r="G61" s="17">
        <f t="shared" ref="G61" si="28">G62</f>
        <v>31369</v>
      </c>
      <c r="H61" s="17">
        <f t="shared" ref="H61" si="29">H62</f>
        <v>33685.1</v>
      </c>
      <c r="I61" s="17">
        <f t="shared" ref="I61" si="30">I62</f>
        <v>32798.800000000003</v>
      </c>
      <c r="J61" s="17">
        <f t="shared" ref="J61" si="31">J62</f>
        <v>33758.699999999997</v>
      </c>
      <c r="K61" s="17">
        <f t="shared" ref="K61" si="32">K62</f>
        <v>33819.1</v>
      </c>
    </row>
    <row r="62" spans="1:12" ht="22.5" x14ac:dyDescent="0.25">
      <c r="A62" s="21"/>
      <c r="B62" s="27"/>
      <c r="C62" s="30"/>
      <c r="D62" s="16" t="s">
        <v>9</v>
      </c>
      <c r="E62" s="19">
        <f>SUM(E64:E68)</f>
        <v>189656.7</v>
      </c>
      <c r="F62" s="19">
        <f>F64+F65+F66+F67+F68+F69+F70</f>
        <v>24226</v>
      </c>
      <c r="G62" s="19">
        <f t="shared" ref="G62:K62" si="33">G64+G65+G66+G67+G68+G69+G70</f>
        <v>31369</v>
      </c>
      <c r="H62" s="19">
        <f t="shared" si="33"/>
        <v>33685.1</v>
      </c>
      <c r="I62" s="19">
        <f t="shared" si="33"/>
        <v>32798.800000000003</v>
      </c>
      <c r="J62" s="19">
        <f t="shared" si="33"/>
        <v>33758.699999999997</v>
      </c>
      <c r="K62" s="19">
        <f t="shared" si="33"/>
        <v>33819.1</v>
      </c>
    </row>
    <row r="63" spans="1:12" x14ac:dyDescent="0.25">
      <c r="A63" s="21"/>
      <c r="B63" s="27"/>
      <c r="C63" s="30"/>
      <c r="D63" s="6" t="s">
        <v>10</v>
      </c>
      <c r="E63" s="19"/>
      <c r="F63" s="20"/>
      <c r="G63" s="20"/>
      <c r="H63" s="20"/>
      <c r="I63" s="19"/>
      <c r="J63" s="20"/>
      <c r="K63" s="20"/>
    </row>
    <row r="64" spans="1:12" ht="33.75" x14ac:dyDescent="0.25">
      <c r="A64" s="21"/>
      <c r="B64" s="27"/>
      <c r="C64" s="30"/>
      <c r="D64" s="7" t="s">
        <v>11</v>
      </c>
      <c r="E64" s="19">
        <f>SUM(F64:K64)</f>
        <v>189656.7</v>
      </c>
      <c r="F64" s="19">
        <v>24226</v>
      </c>
      <c r="G64" s="19">
        <v>31369</v>
      </c>
      <c r="H64" s="19">
        <v>33685.1</v>
      </c>
      <c r="I64" s="19">
        <v>32798.800000000003</v>
      </c>
      <c r="J64" s="19">
        <v>33758.699999999997</v>
      </c>
      <c r="K64" s="19">
        <v>33819.1</v>
      </c>
    </row>
    <row r="65" spans="1:11" ht="33.75" x14ac:dyDescent="0.25">
      <c r="A65" s="21"/>
      <c r="B65" s="27"/>
      <c r="C65" s="30"/>
      <c r="D65" s="7" t="s">
        <v>12</v>
      </c>
      <c r="E65" s="19">
        <f t="shared" ref="E65:E67" si="34">SUM(F65:K65)</f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33.75" x14ac:dyDescent="0.25">
      <c r="A66" s="21"/>
      <c r="B66" s="27"/>
      <c r="C66" s="30"/>
      <c r="D66" s="7" t="s">
        <v>13</v>
      </c>
      <c r="E66" s="19">
        <f t="shared" si="34"/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67.5" x14ac:dyDescent="0.25">
      <c r="A67" s="21"/>
      <c r="B67" s="27"/>
      <c r="C67" s="30"/>
      <c r="D67" s="7" t="s">
        <v>14</v>
      </c>
      <c r="E67" s="19">
        <f t="shared" si="34"/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33.75" x14ac:dyDescent="0.25">
      <c r="A68" s="21"/>
      <c r="B68" s="27"/>
      <c r="C68" s="30"/>
      <c r="D68" s="7" t="s">
        <v>19</v>
      </c>
      <c r="E68" s="19">
        <f>SUM(F68:K68)</f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ht="33.75" x14ac:dyDescent="0.25">
      <c r="A69" s="21"/>
      <c r="B69" s="27"/>
      <c r="C69" s="30"/>
      <c r="D69" s="16" t="s">
        <v>15</v>
      </c>
      <c r="E69" s="19">
        <f>SUM(F69:K69)</f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x14ac:dyDescent="0.25">
      <c r="A70" s="21"/>
      <c r="B70" s="28"/>
      <c r="C70" s="31"/>
      <c r="D70" s="16" t="s">
        <v>16</v>
      </c>
      <c r="E70" s="19">
        <f>SUM(F70:K70)</f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</row>
  </sheetData>
  <mergeCells count="32">
    <mergeCell ref="A31:A40"/>
    <mergeCell ref="B31:B40"/>
    <mergeCell ref="C31:C40"/>
    <mergeCell ref="A61:A70"/>
    <mergeCell ref="B61:B70"/>
    <mergeCell ref="C61:C70"/>
    <mergeCell ref="A41:A50"/>
    <mergeCell ref="B41:B50"/>
    <mergeCell ref="C41:C50"/>
    <mergeCell ref="A51:A60"/>
    <mergeCell ref="B51:B60"/>
    <mergeCell ref="C51:C60"/>
    <mergeCell ref="A11:A20"/>
    <mergeCell ref="B11:B20"/>
    <mergeCell ref="C11:C20"/>
    <mergeCell ref="A21:A30"/>
    <mergeCell ref="B21:B30"/>
    <mergeCell ref="C21:C30"/>
    <mergeCell ref="A1:C1"/>
    <mergeCell ref="A6:K6"/>
    <mergeCell ref="A7:K7"/>
    <mergeCell ref="A8:B9"/>
    <mergeCell ref="C8:C10"/>
    <mergeCell ref="D8:D10"/>
    <mergeCell ref="E8:K8"/>
    <mergeCell ref="E9:E10"/>
    <mergeCell ref="F9:F10"/>
    <mergeCell ref="G9:G10"/>
    <mergeCell ref="H9:H10"/>
    <mergeCell ref="I9:I10"/>
    <mergeCell ref="J9:J10"/>
    <mergeCell ref="K9:K10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0" verticalDpi="0" r:id="rId1"/>
  <rowBreaks count="2" manualBreakCount="2">
    <brk id="20" max="16383" man="1"/>
    <brk id="40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2022-05-13T04:38:00Z</dcterms:modified>
</cp:coreProperties>
</file>