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A4CCD6F8-BF53-4DC2-B55C-3E0A3525513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целевые показатели" sheetId="1" r:id="rId1"/>
    <sheet name="основные мероприятия" sheetId="2" r:id="rId2"/>
    <sheet name="меры муницип. регулирования" sheetId="7" r:id="rId3"/>
    <sheet name="муницип.задание" sheetId="6" r:id="rId4"/>
    <sheet name="Результаты оценки" sheetId="8" r:id="rId5"/>
    <sheet name="Отчет об исп.бюдж.ассигн." sheetId="5" r:id="rId6"/>
    <sheet name="расходы за счет всех источников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9" i="1"/>
  <c r="G5" i="4" l="1"/>
  <c r="F8" i="4"/>
  <c r="G12" i="4"/>
  <c r="G9" i="4"/>
  <c r="E8" i="4"/>
  <c r="K6" i="5"/>
  <c r="L6" i="5"/>
  <c r="L12" i="5"/>
  <c r="L13" i="5"/>
  <c r="K12" i="5"/>
  <c r="K13" i="5"/>
  <c r="J12" i="5"/>
  <c r="I12" i="5"/>
  <c r="H12" i="5"/>
  <c r="J20" i="5" l="1"/>
  <c r="I20" i="5"/>
  <c r="H20" i="5"/>
  <c r="L21" i="5" l="1"/>
  <c r="L20" i="5" s="1"/>
  <c r="K21" i="5"/>
  <c r="K20" i="5" s="1"/>
  <c r="J15" i="5"/>
  <c r="H15" i="5"/>
  <c r="I8" i="1" l="1"/>
  <c r="I15" i="5" l="1"/>
  <c r="I9" i="5"/>
  <c r="L17" i="5" l="1"/>
  <c r="L11" i="5"/>
  <c r="L19" i="5"/>
  <c r="K17" i="5"/>
  <c r="K11" i="5"/>
  <c r="K19" i="5"/>
  <c r="I10" i="5"/>
  <c r="I8" i="5" s="1"/>
  <c r="J18" i="5"/>
  <c r="I18" i="5"/>
  <c r="J16" i="5"/>
  <c r="I16" i="5"/>
  <c r="H16" i="5"/>
  <c r="J14" i="5" l="1"/>
  <c r="I14" i="5"/>
  <c r="I6" i="5" s="1"/>
  <c r="K16" i="5"/>
  <c r="K15" i="5"/>
  <c r="L18" i="5"/>
  <c r="L15" i="5"/>
  <c r="L16" i="5"/>
  <c r="I14" i="1" l="1"/>
  <c r="I13" i="1"/>
  <c r="I12" i="1"/>
  <c r="K11" i="1"/>
  <c r="J11" i="1"/>
  <c r="K9" i="1" l="1"/>
  <c r="K7" i="1"/>
  <c r="J9" i="1" l="1"/>
  <c r="J7" i="1"/>
  <c r="I7" i="1"/>
  <c r="J10" i="5" l="1"/>
  <c r="H10" i="5"/>
  <c r="L10" i="5" l="1"/>
  <c r="K10" i="5"/>
  <c r="J9" i="5"/>
  <c r="L9" i="5" l="1"/>
  <c r="L14" i="5"/>
  <c r="J7" i="5"/>
  <c r="J8" i="5"/>
  <c r="F14" i="4"/>
  <c r="F13" i="4"/>
  <c r="E14" i="4"/>
  <c r="E13" i="4"/>
  <c r="J6" i="5" l="1"/>
  <c r="L8" i="5"/>
  <c r="F5" i="4"/>
  <c r="F6" i="4" s="1"/>
  <c r="H18" i="5"/>
  <c r="H14" i="5" s="1"/>
  <c r="H9" i="5"/>
  <c r="K9" i="5" s="1"/>
  <c r="H8" i="5"/>
  <c r="K14" i="5" l="1"/>
  <c r="K18" i="5"/>
  <c r="H7" i="5"/>
  <c r="K8" i="5"/>
  <c r="K7" i="5" l="1"/>
  <c r="I7" i="5"/>
  <c r="L7" i="5" s="1"/>
  <c r="H6" i="5"/>
  <c r="E5" i="4" l="1"/>
  <c r="E6" i="4" l="1"/>
  <c r="G6" i="4" s="1"/>
  <c r="G8" i="4"/>
</calcChain>
</file>

<file path=xl/sharedStrings.xml><?xml version="1.0" encoding="utf-8"?>
<sst xmlns="http://schemas.openxmlformats.org/spreadsheetml/2006/main" count="188" uniqueCount="122">
  <si>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</si>
  <si>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</si>
  <si>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</si>
  <si>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</si>
  <si>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</si>
  <si>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</si>
  <si>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</si>
  <si>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</si>
  <si>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</si>
  <si>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</si>
  <si>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</si>
  <si>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</si>
  <si>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МП</t>
  </si>
  <si>
    <t>Пп</t>
  </si>
  <si>
    <t>Размер дефицита местного бюджета</t>
  </si>
  <si>
    <t xml:space="preserve">Объем просроченной кредиторской задолженности местного бюджета </t>
  </si>
  <si>
    <t>Наличие нарушений сроков внесения в Думу МО «Катангский район» проекта решения о районном бюджете</t>
  </si>
  <si>
    <t>Наличие нарушений сроков и качества представления отчетности об исполнении консолидированного бюджета МО «Катангский район»</t>
  </si>
  <si>
    <t xml:space="preserve">Доля межбюджетных трансфертов из бюджета МО «Катангский район» в объеме собственных доходов бюджета МО «Катангский район» </t>
  </si>
  <si>
    <t>Доля просроченной кредиторской задолженности  в расходах бюджетов сельских поселений</t>
  </si>
  <si>
    <t>Отношение дефицита бюджетов поселений к доходам бюджетов поселений, рассчитанное в соответствии с требованиями Бюджетного кодекса РФ</t>
  </si>
  <si>
    <t> %</t>
  </si>
  <si>
    <t>Тыс. руб.</t>
  </si>
  <si>
    <t>Шт.</t>
  </si>
  <si>
    <t>%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</si>
  <si>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</si>
  <si>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</si>
  <si>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</si>
  <si>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</si>
  <si>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</si>
  <si>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</si>
  <si>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</si>
  <si>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</si>
  <si>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</si>
  <si>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</si>
  <si>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 xml:space="preserve">Отчет о выполнении основных мероприятий муниципальной программы </t>
  </si>
  <si>
    <t xml:space="preserve"> Отчет о достигнутых значениях целевых показателей (индикаторов) муниципальной программы </t>
  </si>
  <si>
    <t>Финансовое управление</t>
  </si>
  <si>
    <t>Наименование меры                                        муниципального регулирования</t>
  </si>
  <si>
    <t>Показатель применения меры</t>
  </si>
  <si>
    <t>Оценка на отчетный год, тыс. руб.</t>
  </si>
  <si>
    <t>Факт по состоянию на конец отчетного периода, тыс. руб.</t>
  </si>
  <si>
    <t>Отношение факта к оценке на отчетный год, %</t>
  </si>
  <si>
    <t>Комментарий</t>
  </si>
  <si>
    <r>
      <t xml:space="preserve"> </t>
    </r>
    <r>
      <rPr>
        <sz val="12"/>
        <color theme="1"/>
        <rFont val="Times New Roman"/>
        <family val="1"/>
        <charset val="204"/>
      </rPr>
      <t>Отчет о финансовой оценке применения мер муниципального регулирования</t>
    </r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</si>
  <si>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</si>
  <si>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</si>
  <si>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</si>
  <si>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</si>
  <si>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</si>
  <si>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</si>
  <si>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</si>
  <si>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</si>
  <si>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</si>
  <si>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Муниципальное задание не формируется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</si>
  <si>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</si>
  <si>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</si>
  <si>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</si>
  <si>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</si>
  <si>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</si>
  <si>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</si>
  <si>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</si>
  <si>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</si>
  <si>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</si>
  <si>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И</t>
  </si>
  <si>
    <t xml:space="preserve">Отчет об использовании бюджетных ассигнований бюджета МО «Катангский район» на реализацию муниципальной программы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</si>
  <si>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</si>
  <si>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</si>
  <si>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</si>
  <si>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</si>
  <si>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</si>
  <si>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</si>
  <si>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</si>
  <si>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</si>
  <si>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</si>
  <si>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</si>
  <si>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</si>
  <si>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источники</t>
  </si>
  <si>
    <t>иные межбюджетные трансферты из бюджета субъекта Российской Федерации, имеющие целевое назначение</t>
  </si>
  <si>
    <t>субвенции из бюджетов поселений (только для муниципальных районов)</t>
  </si>
  <si>
    <t>средства бюджета субъекта Российской Федерации, планируемые к привлечению</t>
  </si>
  <si>
    <t xml:space="preserve">Отчет о расходах на реализацию муниципальной программы за счет всех источников финансирования </t>
  </si>
  <si>
    <t xml:space="preserve"> Отчет о выполнении сводных показателей муниципальных заданий на оказание муниципальных услуг (выполнение работ) 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</si>
  <si>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</si>
  <si>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</si>
  <si>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</si>
  <si>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</si>
  <si>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</si>
  <si>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</si>
  <si>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</si>
  <si>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МО «Катангский район»</t>
  </si>
  <si>
    <t>Заместитель главы администрации</t>
  </si>
  <si>
    <t>Финансовое управление администрации МО "Катангский район"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</si>
  <si>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</si>
  <si>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Доля просроченной кредиторской задолженности  в расходах бюджетов сельских поселений не более 1%</t>
  </si>
  <si>
    <t>Меры муниципального регулирования не применялись</t>
  </si>
  <si>
    <t>Управление муниципальными финансами в муниципальном образовании "Катангский район"  на 2019-2024 годы</t>
  </si>
  <si>
    <t>Выравнивание уровня бюджетной обеспеченности поселений Катангского района</t>
  </si>
  <si>
    <t>Выравнивание уровня бюджетной обеспеченности поселений Катангского района за счет средств местного бюджета</t>
  </si>
  <si>
    <t>2019-2024</t>
  </si>
  <si>
    <t>Доля просроченной кредиторской задолженности  в расходах бюджетов сельских поселений не превысит 1% от расходов бюджетов.Дефицит бюджета не превысит 5% и 10%, в зависимости от группы дотационности</t>
  </si>
  <si>
    <t>Формирование,исполнение и контроль за исполнением бюджета и сметы, ведение бухгалтерского учета</t>
  </si>
  <si>
    <t>Обеспечение деятельности финансового управления</t>
  </si>
  <si>
    <t>Размер дефицита местного бюджета не более 10%.            Объем просроченной кредиторской задолженности 0 рублей</t>
  </si>
  <si>
    <t>Реализация переданных полномочий по формированию, исполнению и контролю за исполнением бюджетов и смет поселений Катангского района</t>
  </si>
  <si>
    <t>Доля просроченной кредиторской задолженности  в расходах бюджетов сельских поселений 0%</t>
  </si>
  <si>
    <t>03</t>
  </si>
  <si>
    <t>«Управление муниципальными финансами в муниципальном образовании "Катангский район" на 2019-2024 годы</t>
  </si>
  <si>
    <t xml:space="preserve">Выравнивание уровня бюджетной обеспеченности поселений Катангского района </t>
  </si>
  <si>
    <t>01</t>
  </si>
  <si>
    <t>02</t>
  </si>
  <si>
    <t>Выравнивание уровня бюджетной обеспеченности поселений Катангского района за счет средств областного бюджета</t>
  </si>
  <si>
    <t>Формирование,исполнение и контроль за исполнением бюджета и сметы,ведение бухгалтерского учета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</si>
  <si>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</si>
  <si>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                                                                                                   </t>
  </si>
  <si>
    <t>Управление муниципальными финансамив муниципальном образовании "Катангский район" на 2019-2024 годы"</t>
  </si>
  <si>
    <t>Формирование, исполнение и контроль за исполнением бюджета и сметы, ведение бухгалтерского учета</t>
  </si>
  <si>
    <t>Управление муниципальным долгом МО "Катангский район"</t>
  </si>
  <si>
    <t>на 01.01.2022</t>
  </si>
  <si>
    <t>-</t>
  </si>
  <si>
    <t>Доля просроченной кредиторской задолженности  в расходах бюджетов сельских поселений 0% от расходов бюджетов.                                       Дефицит бюджета -0,16%(профицит)</t>
  </si>
  <si>
    <t>Размер дефицита местного бюджета -0,04%(дефицит)                 Объем просроченной кредиторской задолженности 0 тыс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</si>
</sst>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_-* #,##0.000_р_._-;\-* #,##0.000_р_._-;_-* &quot;-&quot;???_р_._-;_-@_-"/>
    <numFmt numFmtId="168" formatCode="_-* #,##0.00000_р_._-;\-* #,##0.000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8.5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8" fillId="0" borderId="0" xfId="2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2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2" fontId="15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4" fillId="0" borderId="0" xfId="0" applyFont="1"/>
    <xf numFmtId="0" fontId="25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7" fontId="0" fillId="0" borderId="0" xfId="0" applyNumberFormat="1"/>
    <xf numFmtId="2" fontId="6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164" fontId="18" fillId="0" borderId="1" xfId="1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168" fontId="18" fillId="0" borderId="1" xfId="1" applyNumberFormat="1" applyFont="1" applyBorder="1" applyAlignment="1">
      <alignment horizontal="center" vertical="center"/>
    </xf>
    <xf numFmtId="168" fontId="19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8" fontId="20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vertical="center" wrapText="1"/>
    </xf>
    <xf numFmtId="168" fontId="16" fillId="0" borderId="1" xfId="0" applyNumberFormat="1" applyFont="1" applyBorder="1" applyAlignment="1">
      <alignment horizontal="center"/>
    </xf>
    <xf numFmtId="168" fontId="13" fillId="2" borderId="1" xfId="1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22" fillId="0" borderId="0" xfId="2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8" fontId="16" fillId="0" borderId="1" xfId="1" applyNumberFormat="1" applyFont="1" applyFill="1" applyBorder="1" applyAlignment="1">
      <alignment horizontal="center" vertical="center"/>
    </xf>
    <xf numFmtId="168" fontId="20" fillId="0" borderId="1" xfId="1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right" vertical="center"/>
    </xf>
    <xf numFmtId="166" fontId="31" fillId="0" borderId="1" xfId="0" applyNumberFormat="1" applyFont="1" applyFill="1" applyBorder="1" applyAlignment="1">
      <alignment horizontal="right" vertical="center"/>
    </xf>
    <xf numFmtId="2" fontId="31" fillId="0" borderId="1" xfId="0" applyNumberFormat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190500</xdr:colOff>
      <xdr:row>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266700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285750</xdr:colOff>
      <xdr:row>3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9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257175</xdr:colOff>
      <xdr:row>3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0700"/>
          <a:ext cx="2571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161925</xdr:colOff>
      <xdr:row>3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1C534AC1618B38338B7138DDEB14344F59B417381706259B468524054C32ECBB30FCA5546109B5D4A4FB36DK7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1C534AC1618B38338B7138DDEB14344F59B417381706259B468524054C32ECBB30FCA5546109B5D4A4FB66DK4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M14"/>
  <sheetViews>
    <sheetView workbookViewId="0">
      <selection activeCell="K13" sqref="K13"/>
    </sheetView>
  </sheetViews>
  <sheetFormatPr defaultColWidth="9.125" defaultRowHeight="15" x14ac:dyDescent="0.25"/>
  <cols>
    <col min="1" max="1" width="6" style="6" customWidth="1"/>
    <col min="2" max="2" width="6.125" style="6" customWidth="1"/>
    <col min="3" max="3" width="5" style="6" customWidth="1"/>
    <col min="4" max="4" width="23.25" style="6" customWidth="1"/>
    <col min="5" max="9" width="9.125" style="6"/>
    <col min="10" max="10" width="11" style="6" customWidth="1"/>
    <col min="11" max="11" width="13.75" style="6" bestFit="1" customWidth="1"/>
    <col min="12" max="12" width="18.25" style="6" customWidth="1"/>
    <col min="13" max="16384" width="9.125" style="6"/>
  </cols>
  <sheetData>
    <row r="1" spans="1:13" x14ac:dyDescent="0.2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 x14ac:dyDescent="0.25">
      <c r="A2" s="3"/>
      <c r="L2" s="6" t="s">
        <v>118</v>
      </c>
    </row>
    <row r="3" spans="1:13" ht="81" customHeight="1" x14ac:dyDescent="0.25">
      <c r="A3" s="62" t="s">
        <v>0</v>
      </c>
      <c r="B3" s="62"/>
      <c r="C3" s="62" t="s">
        <v>1</v>
      </c>
      <c r="D3" s="62" t="s">
        <v>2</v>
      </c>
      <c r="E3" s="62" t="s">
        <v>3</v>
      </c>
      <c r="F3" s="62" t="s">
        <v>4</v>
      </c>
      <c r="G3" s="62"/>
      <c r="H3" s="62"/>
      <c r="I3" s="62" t="s">
        <v>5</v>
      </c>
      <c r="J3" s="62" t="s">
        <v>6</v>
      </c>
      <c r="K3" s="62" t="s">
        <v>7</v>
      </c>
      <c r="L3" s="62" t="s">
        <v>8</v>
      </c>
      <c r="M3" s="7"/>
    </row>
    <row r="4" spans="1:13" ht="51.75" customHeight="1" x14ac:dyDescent="0.25">
      <c r="A4" s="62"/>
      <c r="B4" s="62"/>
      <c r="C4" s="62"/>
      <c r="D4" s="62"/>
      <c r="E4" s="62"/>
      <c r="F4" s="62" t="s">
        <v>9</v>
      </c>
      <c r="G4" s="62" t="s">
        <v>10</v>
      </c>
      <c r="H4" s="62" t="s">
        <v>11</v>
      </c>
      <c r="I4" s="62"/>
      <c r="J4" s="62"/>
      <c r="K4" s="62"/>
      <c r="L4" s="62"/>
      <c r="M4" s="7"/>
    </row>
    <row r="5" spans="1:13" x14ac:dyDescent="0.25">
      <c r="A5" s="8" t="s">
        <v>12</v>
      </c>
      <c r="B5" s="8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7"/>
    </row>
    <row r="6" spans="1:13" x14ac:dyDescent="0.25">
      <c r="A6" s="68">
        <v>3</v>
      </c>
      <c r="B6" s="63">
        <v>1</v>
      </c>
      <c r="C6" s="8"/>
      <c r="D6" s="71" t="s">
        <v>97</v>
      </c>
      <c r="E6" s="71"/>
      <c r="F6" s="71"/>
      <c r="G6" s="71"/>
      <c r="H6" s="71"/>
      <c r="I6" s="71"/>
      <c r="J6" s="71"/>
      <c r="K6" s="71"/>
      <c r="L6" s="71"/>
      <c r="M6" s="7"/>
    </row>
    <row r="7" spans="1:13" ht="61.5" customHeight="1" x14ac:dyDescent="0.25">
      <c r="A7" s="69"/>
      <c r="B7" s="64"/>
      <c r="C7" s="42">
        <v>1</v>
      </c>
      <c r="D7" s="114" t="s">
        <v>18</v>
      </c>
      <c r="E7" s="115" t="s">
        <v>24</v>
      </c>
      <c r="F7" s="116">
        <v>6.5</v>
      </c>
      <c r="G7" s="116">
        <v>7.65</v>
      </c>
      <c r="H7" s="116">
        <v>8</v>
      </c>
      <c r="I7" s="117">
        <f t="shared" ref="I7:I14" si="0">H7-G7</f>
        <v>0.34999999999999964</v>
      </c>
      <c r="J7" s="118">
        <f>H7/G7*100</f>
        <v>104.57516339869282</v>
      </c>
      <c r="K7" s="119">
        <f>H7/F7-100</f>
        <v>-98.769230769230774</v>
      </c>
      <c r="L7" s="116"/>
      <c r="M7" s="7"/>
    </row>
    <row r="8" spans="1:13" ht="51" customHeight="1" x14ac:dyDescent="0.25">
      <c r="A8" s="69"/>
      <c r="B8" s="64"/>
      <c r="C8" s="42">
        <v>2</v>
      </c>
      <c r="D8" s="114" t="s">
        <v>19</v>
      </c>
      <c r="E8" s="115" t="s">
        <v>24</v>
      </c>
      <c r="F8" s="116">
        <v>0</v>
      </c>
      <c r="G8" s="116">
        <v>0</v>
      </c>
      <c r="H8" s="116">
        <v>0</v>
      </c>
      <c r="I8" s="117">
        <f>H8-G8</f>
        <v>0</v>
      </c>
      <c r="J8" s="117">
        <v>0</v>
      </c>
      <c r="K8" s="119">
        <v>0</v>
      </c>
      <c r="L8" s="116"/>
      <c r="M8" s="7"/>
    </row>
    <row r="9" spans="1:13" ht="60" x14ac:dyDescent="0.25">
      <c r="A9" s="69"/>
      <c r="B9" s="64"/>
      <c r="C9" s="42">
        <v>3</v>
      </c>
      <c r="D9" s="114" t="s">
        <v>20</v>
      </c>
      <c r="E9" s="115" t="s">
        <v>24</v>
      </c>
      <c r="F9" s="116">
        <v>-7.4</v>
      </c>
      <c r="G9" s="120">
        <v>-0.45</v>
      </c>
      <c r="H9" s="116">
        <v>0.16</v>
      </c>
      <c r="I9" s="117">
        <f>H9-G9</f>
        <v>0.61</v>
      </c>
      <c r="J9" s="119">
        <f>H9/G9*100</f>
        <v>-35.555555555555557</v>
      </c>
      <c r="K9" s="119">
        <f>H9/F9-100</f>
        <v>-100.02162162162162</v>
      </c>
      <c r="L9" s="116"/>
      <c r="M9" s="7"/>
    </row>
    <row r="10" spans="1:13" x14ac:dyDescent="0.25">
      <c r="A10" s="69"/>
      <c r="B10" s="64">
        <v>2</v>
      </c>
      <c r="C10" s="65" t="s">
        <v>116</v>
      </c>
      <c r="D10" s="66"/>
      <c r="E10" s="66"/>
      <c r="F10" s="66"/>
      <c r="G10" s="66"/>
      <c r="H10" s="66"/>
      <c r="I10" s="66"/>
      <c r="J10" s="66"/>
      <c r="K10" s="66"/>
      <c r="L10" s="67"/>
      <c r="M10" s="7"/>
    </row>
    <row r="11" spans="1:13" ht="24" customHeight="1" x14ac:dyDescent="0.25">
      <c r="A11" s="69"/>
      <c r="B11" s="64"/>
      <c r="C11" s="42">
        <v>1</v>
      </c>
      <c r="D11" s="5" t="s">
        <v>14</v>
      </c>
      <c r="E11" s="11" t="s">
        <v>21</v>
      </c>
      <c r="F11" s="9">
        <v>-0.3</v>
      </c>
      <c r="G11" s="9">
        <v>-7.0000000000000007E-2</v>
      </c>
      <c r="H11" s="9">
        <v>-0.04</v>
      </c>
      <c r="I11" s="10">
        <f>H11-G11</f>
        <v>3.0000000000000006E-2</v>
      </c>
      <c r="J11" s="41">
        <f>H11/G11*100</f>
        <v>57.142857142857139</v>
      </c>
      <c r="K11" s="41">
        <f>H11/F11-100</f>
        <v>-99.86666666666666</v>
      </c>
      <c r="L11" s="9"/>
      <c r="M11" s="7"/>
    </row>
    <row r="12" spans="1:13" ht="37.5" customHeight="1" x14ac:dyDescent="0.25">
      <c r="A12" s="69"/>
      <c r="B12" s="64"/>
      <c r="C12" s="42">
        <v>2</v>
      </c>
      <c r="D12" s="5" t="s">
        <v>15</v>
      </c>
      <c r="E12" s="11" t="s">
        <v>22</v>
      </c>
      <c r="F12" s="9">
        <v>0</v>
      </c>
      <c r="G12" s="9">
        <v>0</v>
      </c>
      <c r="H12" s="9">
        <v>0</v>
      </c>
      <c r="I12" s="10">
        <f t="shared" si="0"/>
        <v>0</v>
      </c>
      <c r="J12" s="10">
        <v>0</v>
      </c>
      <c r="K12" s="41">
        <v>0</v>
      </c>
      <c r="L12" s="9"/>
      <c r="M12" s="7"/>
    </row>
    <row r="13" spans="1:13" ht="48.75" customHeight="1" x14ac:dyDescent="0.25">
      <c r="A13" s="69"/>
      <c r="B13" s="64"/>
      <c r="C13" s="42">
        <v>3</v>
      </c>
      <c r="D13" s="5" t="s">
        <v>16</v>
      </c>
      <c r="E13" s="11" t="s">
        <v>23</v>
      </c>
      <c r="F13" s="9">
        <v>0</v>
      </c>
      <c r="G13" s="9">
        <v>0</v>
      </c>
      <c r="H13" s="9">
        <v>0</v>
      </c>
      <c r="I13" s="10">
        <f t="shared" si="0"/>
        <v>0</v>
      </c>
      <c r="J13" s="10">
        <v>0</v>
      </c>
      <c r="K13" s="41">
        <v>0</v>
      </c>
      <c r="L13" s="9"/>
      <c r="M13" s="7"/>
    </row>
    <row r="14" spans="1:13" ht="60" customHeight="1" x14ac:dyDescent="0.25">
      <c r="A14" s="69"/>
      <c r="B14" s="64"/>
      <c r="C14" s="42">
        <v>7</v>
      </c>
      <c r="D14" s="5" t="s">
        <v>17</v>
      </c>
      <c r="E14" s="11" t="s">
        <v>23</v>
      </c>
      <c r="F14" s="9">
        <v>0</v>
      </c>
      <c r="G14" s="9">
        <v>0</v>
      </c>
      <c r="H14" s="9">
        <v>0</v>
      </c>
      <c r="I14" s="10">
        <f t="shared" si="0"/>
        <v>0</v>
      </c>
      <c r="J14" s="10">
        <v>0</v>
      </c>
      <c r="K14" s="41">
        <v>0</v>
      </c>
      <c r="L14" s="9"/>
      <c r="M14" s="7"/>
    </row>
  </sheetData>
  <mergeCells count="18">
    <mergeCell ref="A6:A14"/>
    <mergeCell ref="A1:L1"/>
    <mergeCell ref="D6:L6"/>
    <mergeCell ref="J3:J5"/>
    <mergeCell ref="K3:K5"/>
    <mergeCell ref="L3:L5"/>
    <mergeCell ref="F4:F5"/>
    <mergeCell ref="G4:G5"/>
    <mergeCell ref="H4:H5"/>
    <mergeCell ref="A3:B4"/>
    <mergeCell ref="C3:C5"/>
    <mergeCell ref="D3:D5"/>
    <mergeCell ref="E3:E5"/>
    <mergeCell ref="F3:H3"/>
    <mergeCell ref="I3:I5"/>
    <mergeCell ref="B6:B9"/>
    <mergeCell ref="C10:L10"/>
    <mergeCell ref="B10:B14"/>
  </mergeCells>
  <hyperlinks>
    <hyperlink ref="A1" r:id="rId1" display="consultantplus://offline/ref=81C534AC1618B38338B7138DDEB14344F59B417381706259B468524054C32ECBB30FCA5546109B5D4A4FB36DK7O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M11"/>
  <sheetViews>
    <sheetView topLeftCell="A7" workbookViewId="0">
      <selection activeCell="G20" sqref="G20"/>
    </sheetView>
  </sheetViews>
  <sheetFormatPr defaultRowHeight="15" x14ac:dyDescent="0.25"/>
  <cols>
    <col min="1" max="1" width="5.375" customWidth="1"/>
    <col min="2" max="2" width="5.75" customWidth="1"/>
    <col min="3" max="3" width="4.875" customWidth="1"/>
    <col min="4" max="4" width="4.25" customWidth="1"/>
    <col min="5" max="5" width="26.125" customWidth="1"/>
    <col min="6" max="6" width="16.125" customWidth="1"/>
    <col min="9" max="9" width="18.375" customWidth="1"/>
    <col min="10" max="10" width="17" customWidth="1"/>
    <col min="11" max="11" width="13.75" customWidth="1"/>
  </cols>
  <sheetData>
    <row r="1" spans="1:13" x14ac:dyDescent="0.2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5">
      <c r="A2" s="16"/>
      <c r="K2" s="6" t="s">
        <v>118</v>
      </c>
    </row>
    <row r="3" spans="1:13" ht="116.25" customHeight="1" x14ac:dyDescent="0.25">
      <c r="A3" s="73" t="s">
        <v>25</v>
      </c>
      <c r="B3" s="73"/>
      <c r="C3" s="73"/>
      <c r="D3" s="73"/>
      <c r="E3" s="73" t="s">
        <v>26</v>
      </c>
      <c r="F3" s="73" t="s">
        <v>27</v>
      </c>
      <c r="G3" s="73" t="s">
        <v>28</v>
      </c>
      <c r="H3" s="73" t="s">
        <v>29</v>
      </c>
      <c r="I3" s="73" t="s">
        <v>30</v>
      </c>
      <c r="J3" s="73" t="s">
        <v>31</v>
      </c>
      <c r="K3" s="73" t="s">
        <v>32</v>
      </c>
    </row>
    <row r="4" spans="1:13" x14ac:dyDescent="0.25">
      <c r="A4" s="12" t="s">
        <v>12</v>
      </c>
      <c r="B4" s="12" t="s">
        <v>13</v>
      </c>
      <c r="C4" s="12" t="s">
        <v>33</v>
      </c>
      <c r="D4" s="12" t="s">
        <v>34</v>
      </c>
      <c r="E4" s="73"/>
      <c r="F4" s="73"/>
      <c r="G4" s="73"/>
      <c r="H4" s="73"/>
      <c r="I4" s="73"/>
      <c r="J4" s="73"/>
      <c r="K4" s="73"/>
    </row>
    <row r="5" spans="1:13" x14ac:dyDescent="0.25">
      <c r="A5" s="13">
        <v>3</v>
      </c>
      <c r="B5" s="13"/>
      <c r="C5" s="23"/>
      <c r="D5" s="23"/>
      <c r="E5" s="74" t="s">
        <v>96</v>
      </c>
      <c r="F5" s="74"/>
      <c r="G5" s="74"/>
      <c r="H5" s="74"/>
      <c r="I5" s="74"/>
      <c r="J5" s="74"/>
      <c r="K5" s="74"/>
      <c r="L5" s="17"/>
      <c r="M5" s="17"/>
    </row>
    <row r="6" spans="1:13" x14ac:dyDescent="0.25">
      <c r="A6" s="14">
        <v>3</v>
      </c>
      <c r="B6" s="14">
        <v>1</v>
      </c>
      <c r="C6" s="14"/>
      <c r="D6" s="23"/>
      <c r="E6" s="76" t="s">
        <v>97</v>
      </c>
      <c r="F6" s="77"/>
      <c r="G6" s="77"/>
      <c r="H6" s="77"/>
      <c r="I6" s="77"/>
      <c r="J6" s="77"/>
      <c r="K6" s="78"/>
    </row>
    <row r="7" spans="1:13" ht="76.5" customHeight="1" x14ac:dyDescent="0.25">
      <c r="A7" s="14">
        <v>3</v>
      </c>
      <c r="B7" s="14">
        <v>1</v>
      </c>
      <c r="C7" s="14">
        <v>1</v>
      </c>
      <c r="D7" s="14"/>
      <c r="E7" s="5" t="s">
        <v>98</v>
      </c>
      <c r="F7" s="22" t="s">
        <v>37</v>
      </c>
      <c r="G7" s="19" t="s">
        <v>99</v>
      </c>
      <c r="H7" s="9">
        <v>2021</v>
      </c>
      <c r="I7" s="79" t="s">
        <v>100</v>
      </c>
      <c r="J7" s="79" t="s">
        <v>120</v>
      </c>
      <c r="K7" s="19"/>
    </row>
    <row r="8" spans="1:13" ht="72.75" customHeight="1" x14ac:dyDescent="0.25">
      <c r="A8" s="14">
        <v>3</v>
      </c>
      <c r="B8" s="14">
        <v>1</v>
      </c>
      <c r="C8" s="14">
        <v>2</v>
      </c>
      <c r="D8" s="14"/>
      <c r="E8" s="18" t="s">
        <v>111</v>
      </c>
      <c r="F8" s="22" t="s">
        <v>37</v>
      </c>
      <c r="G8" s="19" t="s">
        <v>99</v>
      </c>
      <c r="H8" s="9">
        <v>2021</v>
      </c>
      <c r="I8" s="80"/>
      <c r="J8" s="80"/>
      <c r="K8" s="19"/>
    </row>
    <row r="9" spans="1:13" x14ac:dyDescent="0.25">
      <c r="A9" s="14">
        <v>3</v>
      </c>
      <c r="B9" s="14">
        <v>2</v>
      </c>
      <c r="C9" s="14"/>
      <c r="D9" s="14"/>
      <c r="E9" s="75" t="s">
        <v>101</v>
      </c>
      <c r="F9" s="75"/>
      <c r="G9" s="75"/>
      <c r="H9" s="75"/>
      <c r="I9" s="75"/>
      <c r="J9" s="75"/>
      <c r="K9" s="75"/>
    </row>
    <row r="10" spans="1:13" ht="84" customHeight="1" x14ac:dyDescent="0.25">
      <c r="A10" s="14">
        <v>3</v>
      </c>
      <c r="B10" s="23">
        <v>2</v>
      </c>
      <c r="C10" s="23">
        <v>1</v>
      </c>
      <c r="D10" s="23"/>
      <c r="E10" s="5" t="s">
        <v>102</v>
      </c>
      <c r="F10" s="22" t="s">
        <v>37</v>
      </c>
      <c r="G10" s="19" t="s">
        <v>99</v>
      </c>
      <c r="H10" s="9">
        <v>2021</v>
      </c>
      <c r="I10" s="43" t="s">
        <v>103</v>
      </c>
      <c r="J10" s="37" t="s">
        <v>121</v>
      </c>
      <c r="K10" s="20"/>
    </row>
    <row r="11" spans="1:13" ht="75" customHeight="1" x14ac:dyDescent="0.25">
      <c r="A11" s="14">
        <v>3</v>
      </c>
      <c r="B11" s="23">
        <v>2</v>
      </c>
      <c r="C11" s="23">
        <v>2</v>
      </c>
      <c r="D11" s="23"/>
      <c r="E11" s="5" t="s">
        <v>104</v>
      </c>
      <c r="F11" s="21" t="s">
        <v>37</v>
      </c>
      <c r="G11" s="15" t="s">
        <v>99</v>
      </c>
      <c r="H11" s="9">
        <v>2021</v>
      </c>
      <c r="I11" s="5" t="s">
        <v>94</v>
      </c>
      <c r="J11" s="5" t="s">
        <v>105</v>
      </c>
      <c r="K11" s="15"/>
    </row>
  </sheetData>
  <mergeCells count="14">
    <mergeCell ref="A1:K1"/>
    <mergeCell ref="J3:J4"/>
    <mergeCell ref="K3:K4"/>
    <mergeCell ref="E5:K5"/>
    <mergeCell ref="E9:K9"/>
    <mergeCell ref="E6:K6"/>
    <mergeCell ref="A3:D3"/>
    <mergeCell ref="E3:E4"/>
    <mergeCell ref="F3:F4"/>
    <mergeCell ref="G3:G4"/>
    <mergeCell ref="H3:H4"/>
    <mergeCell ref="I3:I4"/>
    <mergeCell ref="I7:I8"/>
    <mergeCell ref="J7:J8"/>
  </mergeCells>
  <hyperlinks>
    <hyperlink ref="A1" r:id="rId1" display="consultantplus://offline/ref=81C534AC1618B38338B7138DDEB14344F59B417381706259B468524054C32ECBB30FCA5546109B5D4A4FB16DK7O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H7"/>
  <sheetViews>
    <sheetView workbookViewId="0">
      <selection activeCell="E11" sqref="E11"/>
    </sheetView>
  </sheetViews>
  <sheetFormatPr defaultRowHeight="15" x14ac:dyDescent="0.25"/>
  <cols>
    <col min="3" max="3" width="28.25" customWidth="1"/>
    <col min="4" max="4" width="24.25" customWidth="1"/>
    <col min="5" max="5" width="12" customWidth="1"/>
    <col min="6" max="6" width="12.125" customWidth="1"/>
    <col min="7" max="7" width="11.625" customWidth="1"/>
    <col min="8" max="8" width="16" customWidth="1"/>
  </cols>
  <sheetData>
    <row r="1" spans="1:8" ht="15.75" x14ac:dyDescent="0.25">
      <c r="A1" s="85" t="s">
        <v>44</v>
      </c>
      <c r="B1" s="85"/>
      <c r="C1" s="85"/>
      <c r="D1" s="85"/>
      <c r="E1" s="85"/>
      <c r="F1" s="85"/>
      <c r="G1" s="85"/>
      <c r="H1" s="85"/>
    </row>
    <row r="2" spans="1:8" ht="15.75" x14ac:dyDescent="0.25">
      <c r="A2" s="3"/>
      <c r="H2" s="6" t="s">
        <v>118</v>
      </c>
    </row>
    <row r="3" spans="1:8" ht="56.25" customHeight="1" x14ac:dyDescent="0.25">
      <c r="A3" s="81" t="s">
        <v>25</v>
      </c>
      <c r="B3" s="81"/>
      <c r="C3" s="81" t="s">
        <v>38</v>
      </c>
      <c r="D3" s="81" t="s">
        <v>39</v>
      </c>
      <c r="E3" s="81" t="s">
        <v>40</v>
      </c>
      <c r="F3" s="81" t="s">
        <v>41</v>
      </c>
      <c r="G3" s="81" t="s">
        <v>42</v>
      </c>
      <c r="H3" s="81" t="s">
        <v>43</v>
      </c>
    </row>
    <row r="4" spans="1:8" x14ac:dyDescent="0.25">
      <c r="A4" s="24" t="s">
        <v>12</v>
      </c>
      <c r="B4" s="24" t="s">
        <v>13</v>
      </c>
      <c r="C4" s="81"/>
      <c r="D4" s="81"/>
      <c r="E4" s="81"/>
      <c r="F4" s="81"/>
      <c r="G4" s="81"/>
      <c r="H4" s="81"/>
    </row>
    <row r="5" spans="1:8" x14ac:dyDescent="0.25">
      <c r="A5" s="11">
        <v>3</v>
      </c>
      <c r="B5" s="11"/>
      <c r="C5" s="82" t="s">
        <v>95</v>
      </c>
      <c r="D5" s="83"/>
      <c r="E5" s="83"/>
      <c r="F5" s="83"/>
      <c r="G5" s="83"/>
      <c r="H5" s="84"/>
    </row>
    <row r="7" spans="1:8" ht="15.75" x14ac:dyDescent="0.25">
      <c r="A7" s="1"/>
    </row>
  </sheetData>
  <mergeCells count="9">
    <mergeCell ref="H3:H4"/>
    <mergeCell ref="C5:H5"/>
    <mergeCell ref="A1:H1"/>
    <mergeCell ref="A3:B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K5"/>
  <sheetViews>
    <sheetView tabSelected="1" workbookViewId="0">
      <selection activeCell="I15" sqref="I15"/>
    </sheetView>
  </sheetViews>
  <sheetFormatPr defaultRowHeight="15" x14ac:dyDescent="0.25"/>
  <cols>
    <col min="3" max="3" width="15.375" customWidth="1"/>
    <col min="4" max="4" width="21.75" customWidth="1"/>
    <col min="5" max="5" width="16.375" customWidth="1"/>
  </cols>
  <sheetData>
    <row r="1" spans="1:11" x14ac:dyDescent="0.25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 x14ac:dyDescent="0.25">
      <c r="A2" s="3"/>
      <c r="K2" s="6" t="s">
        <v>118</v>
      </c>
    </row>
    <row r="3" spans="1:11" ht="56.25" customHeight="1" x14ac:dyDescent="0.25">
      <c r="A3" s="81" t="s">
        <v>25</v>
      </c>
      <c r="B3" s="81"/>
      <c r="C3" s="81" t="s">
        <v>45</v>
      </c>
      <c r="D3" s="81" t="s">
        <v>46</v>
      </c>
      <c r="E3" s="81" t="s">
        <v>47</v>
      </c>
      <c r="F3" s="81" t="s">
        <v>48</v>
      </c>
      <c r="G3" s="81" t="s">
        <v>49</v>
      </c>
      <c r="H3" s="81" t="s">
        <v>50</v>
      </c>
      <c r="I3" s="81" t="s">
        <v>51</v>
      </c>
      <c r="J3" s="81" t="s">
        <v>52</v>
      </c>
      <c r="K3" s="81" t="s">
        <v>53</v>
      </c>
    </row>
    <row r="4" spans="1:11" x14ac:dyDescent="0.25">
      <c r="A4" s="24" t="s">
        <v>12</v>
      </c>
      <c r="B4" s="24" t="s">
        <v>13</v>
      </c>
      <c r="C4" s="81"/>
      <c r="D4" s="81"/>
      <c r="E4" s="81"/>
      <c r="F4" s="81"/>
      <c r="G4" s="81"/>
      <c r="H4" s="81"/>
      <c r="I4" s="81"/>
      <c r="J4" s="81"/>
      <c r="K4" s="81"/>
    </row>
    <row r="5" spans="1:11" x14ac:dyDescent="0.25">
      <c r="A5" s="11">
        <v>3</v>
      </c>
      <c r="B5" s="24"/>
      <c r="C5" s="86" t="s">
        <v>54</v>
      </c>
      <c r="D5" s="87"/>
      <c r="E5" s="87"/>
      <c r="F5" s="87"/>
      <c r="G5" s="87"/>
      <c r="H5" s="87"/>
      <c r="I5" s="87"/>
      <c r="J5" s="87"/>
      <c r="K5" s="88"/>
    </row>
  </sheetData>
  <mergeCells count="12">
    <mergeCell ref="A1:K1"/>
    <mergeCell ref="C5:K5"/>
    <mergeCell ref="H3:H4"/>
    <mergeCell ref="I3:I4"/>
    <mergeCell ref="J3:J4"/>
    <mergeCell ref="K3:K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36DK0O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J6"/>
  <sheetViews>
    <sheetView workbookViewId="0">
      <selection activeCell="J15" sqref="J15"/>
    </sheetView>
  </sheetViews>
  <sheetFormatPr defaultRowHeight="15" x14ac:dyDescent="0.25"/>
  <cols>
    <col min="1" max="1" width="4.875" customWidth="1"/>
    <col min="2" max="2" width="7.125" customWidth="1"/>
    <col min="3" max="3" width="19.375" customWidth="1"/>
    <col min="4" max="4" width="15.375" customWidth="1"/>
    <col min="5" max="5" width="15.625" customWidth="1"/>
    <col min="6" max="6" width="12.875" customWidth="1"/>
    <col min="7" max="7" width="12.25" customWidth="1"/>
    <col min="8" max="8" width="12.875" customWidth="1"/>
    <col min="9" max="9" width="11.25" customWidth="1"/>
    <col min="10" max="10" width="12.875" customWidth="1"/>
  </cols>
  <sheetData>
    <row r="1" spans="1:10" ht="15.75" x14ac:dyDescent="0.25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x14ac:dyDescent="0.25">
      <c r="A2" s="33"/>
      <c r="J2" s="6" t="s">
        <v>118</v>
      </c>
    </row>
    <row r="3" spans="1:10" ht="72" x14ac:dyDescent="0.25">
      <c r="A3" s="89" t="s">
        <v>25</v>
      </c>
      <c r="B3" s="89"/>
      <c r="C3" s="81" t="s">
        <v>83</v>
      </c>
      <c r="D3" s="81" t="s">
        <v>84</v>
      </c>
      <c r="E3" s="81" t="s">
        <v>85</v>
      </c>
      <c r="F3" s="24" t="s">
        <v>86</v>
      </c>
      <c r="G3" s="24" t="s">
        <v>87</v>
      </c>
      <c r="H3" s="24" t="s">
        <v>88</v>
      </c>
      <c r="I3" s="24" t="s">
        <v>89</v>
      </c>
      <c r="J3" s="24" t="s">
        <v>90</v>
      </c>
    </row>
    <row r="4" spans="1:10" x14ac:dyDescent="0.25">
      <c r="A4" s="24" t="s">
        <v>12</v>
      </c>
      <c r="B4" s="24" t="s">
        <v>13</v>
      </c>
      <c r="C4" s="81"/>
      <c r="D4" s="81"/>
      <c r="E4" s="81"/>
      <c r="F4" s="25"/>
      <c r="G4" s="25"/>
      <c r="H4" s="25"/>
      <c r="I4" s="25"/>
      <c r="J4" s="25"/>
    </row>
    <row r="5" spans="1:10" s="35" customFormat="1" ht="86.25" customHeight="1" x14ac:dyDescent="0.25">
      <c r="A5" s="24">
        <v>3</v>
      </c>
      <c r="B5" s="24"/>
      <c r="C5" s="36" t="s">
        <v>115</v>
      </c>
      <c r="D5" s="36" t="s">
        <v>91</v>
      </c>
      <c r="E5" s="36" t="s">
        <v>92</v>
      </c>
      <c r="F5" s="38">
        <v>0.97</v>
      </c>
      <c r="G5" s="38">
        <v>1</v>
      </c>
      <c r="H5" s="38">
        <v>1</v>
      </c>
      <c r="I5" s="38">
        <v>0.97</v>
      </c>
      <c r="J5" s="39">
        <v>0.97</v>
      </c>
    </row>
    <row r="6" spans="1:10" x14ac:dyDescent="0.25">
      <c r="A6" s="34"/>
    </row>
  </sheetData>
  <mergeCells count="5">
    <mergeCell ref="A3:B3"/>
    <mergeCell ref="C3:C4"/>
    <mergeCell ref="D3:D4"/>
    <mergeCell ref="E3:E4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  <pageSetUpPr fitToPage="1"/>
  </sheetPr>
  <dimension ref="A1:N22"/>
  <sheetViews>
    <sheetView workbookViewId="0">
      <selection activeCell="O11" sqref="O11"/>
    </sheetView>
  </sheetViews>
  <sheetFormatPr defaultRowHeight="15" x14ac:dyDescent="0.25"/>
  <cols>
    <col min="1" max="1" width="5.375" customWidth="1"/>
    <col min="2" max="2" width="4.25" customWidth="1"/>
    <col min="3" max="3" width="6" customWidth="1"/>
    <col min="4" max="4" width="5.625" customWidth="1"/>
    <col min="5" max="5" width="5.25" customWidth="1"/>
    <col min="6" max="6" width="31.75" customWidth="1"/>
    <col min="7" max="7" width="18.375" customWidth="1"/>
    <col min="8" max="8" width="13.75" customWidth="1"/>
    <col min="9" max="9" width="13.875" customWidth="1"/>
    <col min="10" max="10" width="15.875" customWidth="1"/>
    <col min="11" max="11" width="14.25" customWidth="1"/>
    <col min="12" max="12" width="14.875" customWidth="1"/>
    <col min="14" max="14" width="13.25" bestFit="1" customWidth="1"/>
  </cols>
  <sheetData>
    <row r="1" spans="1:14" x14ac:dyDescent="0.25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5.75" x14ac:dyDescent="0.25">
      <c r="A2" s="3"/>
      <c r="L2" s="6" t="s">
        <v>118</v>
      </c>
    </row>
    <row r="3" spans="1:14" ht="124.5" customHeight="1" x14ac:dyDescent="0.25">
      <c r="A3" s="73" t="s">
        <v>0</v>
      </c>
      <c r="B3" s="73"/>
      <c r="C3" s="73"/>
      <c r="D3" s="73"/>
      <c r="E3" s="73"/>
      <c r="F3" s="73" t="s">
        <v>55</v>
      </c>
      <c r="G3" s="73" t="s">
        <v>56</v>
      </c>
      <c r="H3" s="73" t="s">
        <v>57</v>
      </c>
      <c r="I3" s="73"/>
      <c r="J3" s="73"/>
      <c r="K3" s="73" t="s">
        <v>58</v>
      </c>
      <c r="L3" s="73"/>
      <c r="M3" s="4"/>
    </row>
    <row r="4" spans="1:14" ht="44.25" customHeight="1" x14ac:dyDescent="0.25">
      <c r="A4" s="73"/>
      <c r="B4" s="73"/>
      <c r="C4" s="73"/>
      <c r="D4" s="73"/>
      <c r="E4" s="73"/>
      <c r="F4" s="73"/>
      <c r="G4" s="73"/>
      <c r="H4" s="73" t="s">
        <v>59</v>
      </c>
      <c r="I4" s="73" t="s">
        <v>60</v>
      </c>
      <c r="J4" s="73" t="s">
        <v>61</v>
      </c>
      <c r="K4" s="73" t="s">
        <v>62</v>
      </c>
      <c r="L4" s="73" t="s">
        <v>63</v>
      </c>
      <c r="M4" s="4"/>
    </row>
    <row r="5" spans="1:14" x14ac:dyDescent="0.25">
      <c r="A5" s="8" t="s">
        <v>12</v>
      </c>
      <c r="B5" s="8" t="s">
        <v>13</v>
      </c>
      <c r="C5" s="8" t="s">
        <v>33</v>
      </c>
      <c r="D5" s="12" t="s">
        <v>34</v>
      </c>
      <c r="E5" s="12" t="s">
        <v>64</v>
      </c>
      <c r="F5" s="73"/>
      <c r="G5" s="73"/>
      <c r="H5" s="73"/>
      <c r="I5" s="73"/>
      <c r="J5" s="73"/>
      <c r="K5" s="73"/>
      <c r="L5" s="73"/>
      <c r="M5" s="4"/>
    </row>
    <row r="6" spans="1:14" s="35" customFormat="1" ht="15" customHeight="1" x14ac:dyDescent="0.25">
      <c r="A6" s="91" t="s">
        <v>106</v>
      </c>
      <c r="B6" s="91"/>
      <c r="C6" s="92"/>
      <c r="D6" s="92"/>
      <c r="E6" s="93"/>
      <c r="F6" s="90" t="s">
        <v>107</v>
      </c>
      <c r="G6" s="44" t="s">
        <v>66</v>
      </c>
      <c r="H6" s="54">
        <f t="shared" ref="H6:J7" si="0">H8+H14</f>
        <v>51091.006739999997</v>
      </c>
      <c r="I6" s="54">
        <f t="shared" si="0"/>
        <v>51091.006739999997</v>
      </c>
      <c r="J6" s="54">
        <f t="shared" si="0"/>
        <v>49371.525179999997</v>
      </c>
      <c r="K6" s="46">
        <f>J6/H6*100</f>
        <v>96.634473129976925</v>
      </c>
      <c r="L6" s="47">
        <f>J6/I6*100</f>
        <v>96.634473129976925</v>
      </c>
      <c r="M6" s="45"/>
    </row>
    <row r="7" spans="1:14" s="35" customFormat="1" ht="42" customHeight="1" x14ac:dyDescent="0.25">
      <c r="A7" s="91"/>
      <c r="B7" s="91"/>
      <c r="C7" s="92"/>
      <c r="D7" s="92"/>
      <c r="E7" s="93"/>
      <c r="F7" s="90"/>
      <c r="G7" s="44" t="s">
        <v>37</v>
      </c>
      <c r="H7" s="55">
        <f t="shared" si="0"/>
        <v>51091.006739999997</v>
      </c>
      <c r="I7" s="55">
        <f>H7</f>
        <v>51091.006739999997</v>
      </c>
      <c r="J7" s="55">
        <f t="shared" si="0"/>
        <v>49371.525179999997</v>
      </c>
      <c r="K7" s="46">
        <f t="shared" ref="K6:K17" si="1">J7/H7*100</f>
        <v>96.634473129976925</v>
      </c>
      <c r="L7" s="47">
        <f t="shared" ref="L7:L18" si="2">J7/I7*100</f>
        <v>96.634473129976925</v>
      </c>
      <c r="M7" s="45"/>
    </row>
    <row r="8" spans="1:14" ht="15" customHeight="1" x14ac:dyDescent="0.25">
      <c r="A8" s="92" t="s">
        <v>106</v>
      </c>
      <c r="B8" s="92">
        <v>1</v>
      </c>
      <c r="C8" s="92"/>
      <c r="D8" s="92"/>
      <c r="E8" s="93"/>
      <c r="F8" s="94" t="s">
        <v>108</v>
      </c>
      <c r="G8" s="44" t="s">
        <v>66</v>
      </c>
      <c r="H8" s="55">
        <f t="shared" ref="H8:J9" si="3">H10+H12</f>
        <v>26596.940000000002</v>
      </c>
      <c r="I8" s="55">
        <f>I10+I12</f>
        <v>26596.940000000002</v>
      </c>
      <c r="J8" s="55">
        <f t="shared" si="3"/>
        <v>26596.940000000002</v>
      </c>
      <c r="K8" s="46">
        <f t="shared" si="1"/>
        <v>100</v>
      </c>
      <c r="L8" s="47">
        <f t="shared" si="2"/>
        <v>100</v>
      </c>
      <c r="M8" s="4"/>
    </row>
    <row r="9" spans="1:14" ht="19.5" customHeight="1" x14ac:dyDescent="0.25">
      <c r="A9" s="92"/>
      <c r="B9" s="92"/>
      <c r="C9" s="92"/>
      <c r="D9" s="92"/>
      <c r="E9" s="93"/>
      <c r="F9" s="94"/>
      <c r="G9" s="44" t="s">
        <v>37</v>
      </c>
      <c r="H9" s="55">
        <f t="shared" si="3"/>
        <v>26596.940000000002</v>
      </c>
      <c r="I9" s="55">
        <f t="shared" si="3"/>
        <v>26596.940000000002</v>
      </c>
      <c r="J9" s="55">
        <f t="shared" si="3"/>
        <v>26596.940000000002</v>
      </c>
      <c r="K9" s="46">
        <f>J9/H9*100</f>
        <v>100</v>
      </c>
      <c r="L9" s="47">
        <f t="shared" si="2"/>
        <v>100</v>
      </c>
      <c r="M9" s="4"/>
    </row>
    <row r="10" spans="1:14" ht="15" customHeight="1" x14ac:dyDescent="0.25">
      <c r="A10" s="97" t="s">
        <v>106</v>
      </c>
      <c r="B10" s="97">
        <v>1</v>
      </c>
      <c r="C10" s="97" t="s">
        <v>109</v>
      </c>
      <c r="D10" s="97"/>
      <c r="E10" s="96"/>
      <c r="F10" s="95" t="s">
        <v>98</v>
      </c>
      <c r="G10" s="26" t="s">
        <v>66</v>
      </c>
      <c r="H10" s="56">
        <f>H11</f>
        <v>22962.9</v>
      </c>
      <c r="I10" s="56">
        <f>I11</f>
        <v>22962.9</v>
      </c>
      <c r="J10" s="56">
        <f>J11</f>
        <v>22962.9</v>
      </c>
      <c r="K10" s="48">
        <f t="shared" si="1"/>
        <v>100</v>
      </c>
      <c r="L10" s="49">
        <f t="shared" si="2"/>
        <v>100</v>
      </c>
      <c r="M10" s="4"/>
    </row>
    <row r="11" spans="1:14" ht="26.25" customHeight="1" x14ac:dyDescent="0.25">
      <c r="A11" s="97"/>
      <c r="B11" s="97"/>
      <c r="C11" s="97"/>
      <c r="D11" s="97"/>
      <c r="E11" s="96"/>
      <c r="F11" s="95"/>
      <c r="G11" s="26" t="s">
        <v>37</v>
      </c>
      <c r="H11" s="56">
        <v>22962.9</v>
      </c>
      <c r="I11" s="57">
        <v>22962.9</v>
      </c>
      <c r="J11" s="56">
        <v>22962.9</v>
      </c>
      <c r="K11" s="48">
        <f t="shared" si="1"/>
        <v>100</v>
      </c>
      <c r="L11" s="49">
        <f t="shared" si="2"/>
        <v>100</v>
      </c>
      <c r="M11" s="4"/>
    </row>
    <row r="12" spans="1:14" ht="15" customHeight="1" x14ac:dyDescent="0.25">
      <c r="A12" s="97" t="s">
        <v>106</v>
      </c>
      <c r="B12" s="97">
        <v>1</v>
      </c>
      <c r="C12" s="97" t="s">
        <v>110</v>
      </c>
      <c r="D12" s="97"/>
      <c r="E12" s="93"/>
      <c r="F12" s="95" t="s">
        <v>111</v>
      </c>
      <c r="G12" s="26" t="s">
        <v>66</v>
      </c>
      <c r="H12" s="56">
        <f>SUM(H13)</f>
        <v>3634.04</v>
      </c>
      <c r="I12" s="57">
        <f>SUM(I13)</f>
        <v>3634.04</v>
      </c>
      <c r="J12" s="57">
        <f>SUM(J13)</f>
        <v>3634.04</v>
      </c>
      <c r="K12" s="48">
        <f t="shared" si="1"/>
        <v>100</v>
      </c>
      <c r="L12" s="49">
        <f t="shared" si="2"/>
        <v>100</v>
      </c>
    </row>
    <row r="13" spans="1:14" ht="36" customHeight="1" x14ac:dyDescent="0.25">
      <c r="A13" s="97"/>
      <c r="B13" s="97"/>
      <c r="C13" s="97"/>
      <c r="D13" s="97"/>
      <c r="E13" s="93"/>
      <c r="F13" s="95"/>
      <c r="G13" s="26" t="s">
        <v>37</v>
      </c>
      <c r="H13" s="58">
        <v>3634.04</v>
      </c>
      <c r="I13" s="57">
        <v>3634.04</v>
      </c>
      <c r="J13" s="58">
        <v>3634.04</v>
      </c>
      <c r="K13" s="48">
        <f t="shared" si="1"/>
        <v>100</v>
      </c>
      <c r="L13" s="49">
        <f t="shared" si="2"/>
        <v>100</v>
      </c>
      <c r="M13" t="s">
        <v>114</v>
      </c>
    </row>
    <row r="14" spans="1:14" ht="15" customHeight="1" x14ac:dyDescent="0.25">
      <c r="A14" s="92" t="s">
        <v>106</v>
      </c>
      <c r="B14" s="98">
        <v>2</v>
      </c>
      <c r="C14" s="98"/>
      <c r="D14" s="98"/>
      <c r="E14" s="99"/>
      <c r="F14" s="103" t="s">
        <v>112</v>
      </c>
      <c r="G14" s="44" t="s">
        <v>66</v>
      </c>
      <c r="H14" s="54">
        <f>H16+H18+H20</f>
        <v>24494.066739999998</v>
      </c>
      <c r="I14" s="54">
        <f t="shared" ref="I14:J14" si="4">I16+I18+I20</f>
        <v>24494.066739999998</v>
      </c>
      <c r="J14" s="54">
        <f t="shared" si="4"/>
        <v>22774.585179999998</v>
      </c>
      <c r="K14" s="46">
        <f t="shared" si="1"/>
        <v>92.980007859650343</v>
      </c>
      <c r="L14" s="47">
        <f t="shared" si="2"/>
        <v>92.980007859650343</v>
      </c>
    </row>
    <row r="15" spans="1:14" ht="24" customHeight="1" x14ac:dyDescent="0.25">
      <c r="A15" s="92"/>
      <c r="B15" s="98"/>
      <c r="C15" s="98"/>
      <c r="D15" s="98"/>
      <c r="E15" s="99"/>
      <c r="F15" s="103"/>
      <c r="G15" s="44" t="s">
        <v>37</v>
      </c>
      <c r="H15" s="54">
        <f>H17+H19+H21</f>
        <v>24494.066739999998</v>
      </c>
      <c r="I15" s="54">
        <f t="shared" ref="I15:J15" si="5">I17+I19+I21</f>
        <v>24494.066739999998</v>
      </c>
      <c r="J15" s="54">
        <f t="shared" si="5"/>
        <v>22774.585179999998</v>
      </c>
      <c r="K15" s="46">
        <f t="shared" si="1"/>
        <v>92.980007859650343</v>
      </c>
      <c r="L15" s="47">
        <f t="shared" si="2"/>
        <v>92.980007859650343</v>
      </c>
      <c r="N15" s="32"/>
    </row>
    <row r="16" spans="1:14" ht="15" customHeight="1" x14ac:dyDescent="0.25">
      <c r="A16" s="97" t="s">
        <v>106</v>
      </c>
      <c r="B16" s="101">
        <v>2</v>
      </c>
      <c r="C16" s="97" t="s">
        <v>109</v>
      </c>
      <c r="D16" s="101"/>
      <c r="E16" s="89"/>
      <c r="F16" s="102" t="s">
        <v>102</v>
      </c>
      <c r="G16" s="26" t="s">
        <v>66</v>
      </c>
      <c r="H16" s="56">
        <f>H17</f>
        <v>20343.550630000002</v>
      </c>
      <c r="I16" s="56">
        <f>I17</f>
        <v>20343.550630000002</v>
      </c>
      <c r="J16" s="56">
        <f>J17</f>
        <v>19983.259859999998</v>
      </c>
      <c r="K16" s="48">
        <f t="shared" si="1"/>
        <v>98.228968106144194</v>
      </c>
      <c r="L16" s="49">
        <f t="shared" si="2"/>
        <v>98.228968106144194</v>
      </c>
      <c r="N16" s="32"/>
    </row>
    <row r="17" spans="1:12" ht="16.5" customHeight="1" x14ac:dyDescent="0.25">
      <c r="A17" s="97"/>
      <c r="B17" s="101"/>
      <c r="C17" s="97"/>
      <c r="D17" s="101"/>
      <c r="E17" s="89"/>
      <c r="F17" s="102"/>
      <c r="G17" s="26" t="s">
        <v>37</v>
      </c>
      <c r="H17" s="110">
        <v>20343.550630000002</v>
      </c>
      <c r="I17" s="110">
        <v>20343.550630000002</v>
      </c>
      <c r="J17" s="56">
        <v>19983.259859999998</v>
      </c>
      <c r="K17" s="48">
        <f t="shared" si="1"/>
        <v>98.228968106144194</v>
      </c>
      <c r="L17" s="49">
        <f t="shared" si="2"/>
        <v>98.228968106144194</v>
      </c>
    </row>
    <row r="18" spans="1:12" ht="15" customHeight="1" x14ac:dyDescent="0.25">
      <c r="A18" s="96" t="s">
        <v>106</v>
      </c>
      <c r="B18" s="89">
        <v>2</v>
      </c>
      <c r="C18" s="96" t="s">
        <v>110</v>
      </c>
      <c r="D18" s="99"/>
      <c r="E18" s="99"/>
      <c r="F18" s="100" t="s">
        <v>113</v>
      </c>
      <c r="G18" s="26" t="s">
        <v>66</v>
      </c>
      <c r="H18" s="111">
        <f>H19</f>
        <v>4144.6919099999996</v>
      </c>
      <c r="I18" s="111">
        <f>I19</f>
        <v>4144.6919099999996</v>
      </c>
      <c r="J18" s="57">
        <f>J19</f>
        <v>2785.5011199999999</v>
      </c>
      <c r="K18" s="48">
        <f>J18/H18*100</f>
        <v>67.206469877274913</v>
      </c>
      <c r="L18" s="49">
        <f t="shared" si="2"/>
        <v>67.206469877274913</v>
      </c>
    </row>
    <row r="19" spans="1:12" ht="31.5" customHeight="1" x14ac:dyDescent="0.25">
      <c r="A19" s="96"/>
      <c r="B19" s="89"/>
      <c r="C19" s="96"/>
      <c r="D19" s="99"/>
      <c r="E19" s="99"/>
      <c r="F19" s="100"/>
      <c r="G19" s="26" t="s">
        <v>37</v>
      </c>
      <c r="H19" s="111">
        <v>4144.6919099999996</v>
      </c>
      <c r="I19" s="111">
        <v>4144.6919099999996</v>
      </c>
      <c r="J19" s="57">
        <v>2785.5011199999999</v>
      </c>
      <c r="K19" s="48">
        <f>J19/H19*100</f>
        <v>67.206469877274913</v>
      </c>
      <c r="L19" s="49">
        <f>J19/I19*100</f>
        <v>67.206469877274913</v>
      </c>
    </row>
    <row r="20" spans="1:12" ht="14.25" customHeight="1" x14ac:dyDescent="0.25">
      <c r="A20" s="104" t="s">
        <v>106</v>
      </c>
      <c r="B20" s="106">
        <v>2</v>
      </c>
      <c r="C20" s="104" t="s">
        <v>106</v>
      </c>
      <c r="D20" s="106"/>
      <c r="E20" s="106"/>
      <c r="F20" s="105" t="s">
        <v>117</v>
      </c>
      <c r="G20" s="50" t="s">
        <v>66</v>
      </c>
      <c r="H20" s="112">
        <f>H21</f>
        <v>5.8242000000000003</v>
      </c>
      <c r="I20" s="112">
        <f t="shared" ref="I20:L20" si="6">I21</f>
        <v>5.8242000000000003</v>
      </c>
      <c r="J20" s="59">
        <f t="shared" si="6"/>
        <v>5.8242000000000003</v>
      </c>
      <c r="K20" s="53">
        <f t="shared" si="6"/>
        <v>100</v>
      </c>
      <c r="L20" s="53">
        <f t="shared" si="6"/>
        <v>100</v>
      </c>
    </row>
    <row r="21" spans="1:12" x14ac:dyDescent="0.25">
      <c r="A21" s="104"/>
      <c r="B21" s="106"/>
      <c r="C21" s="104"/>
      <c r="D21" s="106"/>
      <c r="E21" s="106"/>
      <c r="F21" s="105"/>
      <c r="G21" s="50" t="s">
        <v>37</v>
      </c>
      <c r="H21" s="112">
        <v>5.8242000000000003</v>
      </c>
      <c r="I21" s="112">
        <v>5.8242000000000003</v>
      </c>
      <c r="J21" s="59">
        <v>5.8242000000000003</v>
      </c>
      <c r="K21" s="51">
        <f t="shared" ref="K21" si="7">J21/H21*100</f>
        <v>100</v>
      </c>
      <c r="L21" s="52">
        <f t="shared" ref="L21" si="8">J21/I21*100</f>
        <v>100</v>
      </c>
    </row>
    <row r="22" spans="1:12" x14ac:dyDescent="0.25">
      <c r="H22" s="113"/>
      <c r="I22" s="113"/>
    </row>
  </sheetData>
  <mergeCells count="59">
    <mergeCell ref="A20:A21"/>
    <mergeCell ref="F20:F21"/>
    <mergeCell ref="E20:E21"/>
    <mergeCell ref="D20:D21"/>
    <mergeCell ref="C20:C21"/>
    <mergeCell ref="B20:B21"/>
    <mergeCell ref="A1:L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B10:B11"/>
    <mergeCell ref="A10:A11"/>
    <mergeCell ref="F14:F15"/>
    <mergeCell ref="F12:F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8:F9"/>
    <mergeCell ref="F10:F11"/>
    <mergeCell ref="E10:E11"/>
    <mergeCell ref="D10:D11"/>
    <mergeCell ref="C10:C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  <mergeCell ref="H4:H5"/>
    <mergeCell ref="I4:I5"/>
    <mergeCell ref="J4:J5"/>
    <mergeCell ref="K4:K5"/>
    <mergeCell ref="L4:L5"/>
    <mergeCell ref="A3:E4"/>
    <mergeCell ref="F3:F5"/>
    <mergeCell ref="G3:G5"/>
    <mergeCell ref="H3:J3"/>
    <mergeCell ref="K3:L3"/>
  </mergeCells>
  <hyperlinks>
    <hyperlink ref="A1" r:id="rId1" display="consultantplus://offline/ref=81C534AC1618B38338B7138DDEB14344F59B417381706259B468524054C32ECBB30FCA5546109B5D4A4FB66DK4O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  <pageSetUpPr fitToPage="1"/>
  </sheetPr>
  <dimension ref="A1:H14"/>
  <sheetViews>
    <sheetView workbookViewId="0">
      <selection activeCell="D14" sqref="D14"/>
    </sheetView>
  </sheetViews>
  <sheetFormatPr defaultRowHeight="15" x14ac:dyDescent="0.25"/>
  <cols>
    <col min="3" max="3" width="36.75" customWidth="1"/>
    <col min="4" max="4" width="36.125" customWidth="1"/>
    <col min="5" max="5" width="14.875" customWidth="1"/>
    <col min="6" max="6" width="12.875" customWidth="1"/>
    <col min="8" max="8" width="10.75" bestFit="1" customWidth="1"/>
  </cols>
  <sheetData>
    <row r="1" spans="1:8" x14ac:dyDescent="0.25">
      <c r="A1" s="107" t="s">
        <v>81</v>
      </c>
      <c r="B1" s="107"/>
      <c r="C1" s="107"/>
      <c r="D1" s="107"/>
      <c r="E1" s="107"/>
      <c r="F1" s="107"/>
      <c r="G1" s="107"/>
    </row>
    <row r="2" spans="1:8" x14ac:dyDescent="0.25">
      <c r="A2" s="2"/>
      <c r="G2" s="6" t="s">
        <v>118</v>
      </c>
    </row>
    <row r="3" spans="1:8" ht="104.25" customHeight="1" x14ac:dyDescent="0.25">
      <c r="A3" s="73" t="s">
        <v>0</v>
      </c>
      <c r="B3" s="73"/>
      <c r="C3" s="73" t="s">
        <v>67</v>
      </c>
      <c r="D3" s="73" t="s">
        <v>68</v>
      </c>
      <c r="E3" s="73" t="s">
        <v>69</v>
      </c>
      <c r="F3" s="73" t="s">
        <v>70</v>
      </c>
      <c r="G3" s="73" t="s">
        <v>71</v>
      </c>
    </row>
    <row r="4" spans="1:8" x14ac:dyDescent="0.25">
      <c r="A4" s="14" t="s">
        <v>12</v>
      </c>
      <c r="B4" s="14" t="s">
        <v>13</v>
      </c>
      <c r="C4" s="73"/>
      <c r="D4" s="73"/>
      <c r="E4" s="73"/>
      <c r="F4" s="73"/>
      <c r="G4" s="73"/>
    </row>
    <row r="5" spans="1:8" x14ac:dyDescent="0.25">
      <c r="A5" s="108">
        <v>3</v>
      </c>
      <c r="B5" s="108"/>
      <c r="C5" s="109" t="s">
        <v>115</v>
      </c>
      <c r="D5" s="27" t="s">
        <v>66</v>
      </c>
      <c r="E5" s="60">
        <f>'Отчет об исп.бюдж.ассигн.'!H6</f>
        <v>51091.006739999997</v>
      </c>
      <c r="F5" s="60">
        <f>'Отчет об исп.бюдж.ассигн.'!J6</f>
        <v>49371.525179999997</v>
      </c>
      <c r="G5" s="31">
        <f>F5/E5*100</f>
        <v>96.634473129976925</v>
      </c>
      <c r="H5" s="40"/>
    </row>
    <row r="6" spans="1:8" ht="24.75" customHeight="1" x14ac:dyDescent="0.25">
      <c r="A6" s="108"/>
      <c r="B6" s="108"/>
      <c r="C6" s="109"/>
      <c r="D6" s="28" t="s">
        <v>72</v>
      </c>
      <c r="E6" s="61">
        <f>E8+E9+E10+E11+E12</f>
        <v>51091.006739999997</v>
      </c>
      <c r="F6" s="61">
        <f>F8+F9+F10+F11+F12</f>
        <v>49371.525179999997</v>
      </c>
      <c r="G6" s="31">
        <f t="shared" ref="G6:G14" si="0">F6/E6*100</f>
        <v>96.634473129976925</v>
      </c>
      <c r="H6" s="40"/>
    </row>
    <row r="7" spans="1:8" ht="24.75" customHeight="1" x14ac:dyDescent="0.25">
      <c r="A7" s="108"/>
      <c r="B7" s="108"/>
      <c r="C7" s="109"/>
      <c r="D7" s="29" t="s">
        <v>73</v>
      </c>
      <c r="E7" s="61">
        <v>0</v>
      </c>
      <c r="F7" s="61">
        <v>0</v>
      </c>
      <c r="G7" s="61">
        <v>0</v>
      </c>
    </row>
    <row r="8" spans="1:8" ht="33" customHeight="1" x14ac:dyDescent="0.25">
      <c r="A8" s="108"/>
      <c r="B8" s="108"/>
      <c r="C8" s="109"/>
      <c r="D8" s="30" t="s">
        <v>74</v>
      </c>
      <c r="E8" s="61">
        <f>E5-E9-E12</f>
        <v>43312.274829999995</v>
      </c>
      <c r="F8" s="61">
        <f>F5-F9-F12</f>
        <v>42951.984059999995</v>
      </c>
      <c r="G8" s="31">
        <f t="shared" si="0"/>
        <v>99.168155513848816</v>
      </c>
    </row>
    <row r="9" spans="1:8" ht="49.5" customHeight="1" x14ac:dyDescent="0.25">
      <c r="A9" s="108"/>
      <c r="B9" s="108"/>
      <c r="C9" s="109"/>
      <c r="D9" s="30" t="s">
        <v>75</v>
      </c>
      <c r="E9" s="61">
        <v>3634.04</v>
      </c>
      <c r="F9" s="61">
        <v>3634.04</v>
      </c>
      <c r="G9" s="31">
        <f t="shared" si="0"/>
        <v>100</v>
      </c>
    </row>
    <row r="10" spans="1:8" ht="42.75" customHeight="1" x14ac:dyDescent="0.25">
      <c r="A10" s="108"/>
      <c r="B10" s="108"/>
      <c r="C10" s="109"/>
      <c r="D10" s="30" t="s">
        <v>76</v>
      </c>
      <c r="E10" s="61">
        <v>0</v>
      </c>
      <c r="F10" s="61">
        <v>0</v>
      </c>
      <c r="G10" s="61">
        <v>0</v>
      </c>
    </row>
    <row r="11" spans="1:8" ht="51.75" customHeight="1" x14ac:dyDescent="0.25">
      <c r="A11" s="108"/>
      <c r="B11" s="108"/>
      <c r="C11" s="109"/>
      <c r="D11" s="30" t="s">
        <v>78</v>
      </c>
      <c r="E11" s="61">
        <v>0</v>
      </c>
      <c r="F11" s="61">
        <v>0</v>
      </c>
      <c r="G11" s="61">
        <v>0</v>
      </c>
    </row>
    <row r="12" spans="1:8" ht="39" customHeight="1" x14ac:dyDescent="0.25">
      <c r="A12" s="108"/>
      <c r="B12" s="108"/>
      <c r="C12" s="109"/>
      <c r="D12" s="30" t="s">
        <v>79</v>
      </c>
      <c r="E12" s="61">
        <v>4144.6919099999996</v>
      </c>
      <c r="F12" s="61">
        <v>2785.5011199999999</v>
      </c>
      <c r="G12" s="31">
        <f t="shared" si="0"/>
        <v>67.206469877274913</v>
      </c>
    </row>
    <row r="13" spans="1:8" ht="38.25" customHeight="1" x14ac:dyDescent="0.25">
      <c r="A13" s="108"/>
      <c r="B13" s="108"/>
      <c r="C13" s="109"/>
      <c r="D13" s="28" t="s">
        <v>80</v>
      </c>
      <c r="E13" s="61">
        <f t="shared" ref="E12:F14" si="1">E33+E43+E53</f>
        <v>0</v>
      </c>
      <c r="F13" s="61">
        <f t="shared" si="1"/>
        <v>0</v>
      </c>
      <c r="G13" s="31" t="s">
        <v>119</v>
      </c>
    </row>
    <row r="14" spans="1:8" ht="24.75" customHeight="1" x14ac:dyDescent="0.25">
      <c r="A14" s="108"/>
      <c r="B14" s="108"/>
      <c r="C14" s="109"/>
      <c r="D14" s="28" t="s">
        <v>77</v>
      </c>
      <c r="E14" s="61">
        <f t="shared" si="1"/>
        <v>0</v>
      </c>
      <c r="F14" s="61">
        <f t="shared" si="1"/>
        <v>0</v>
      </c>
      <c r="G14" s="31" t="s">
        <v>119</v>
      </c>
    </row>
  </sheetData>
  <mergeCells count="10">
    <mergeCell ref="A1:G1"/>
    <mergeCell ref="A5:A14"/>
    <mergeCell ref="B5:B14"/>
    <mergeCell ref="C5:C1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16DK3O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целевые показатели</vt:lpstr>
      <vt:lpstr>основные мероприятия</vt:lpstr>
      <vt:lpstr>меры муницип. регулирования</vt:lpstr>
      <vt:lpstr>муницип.задание</vt:lpstr>
      <vt:lpstr>Результаты оценки</vt:lpstr>
      <vt:lpstr>Отчет об исп.бюдж.ассигн.</vt:lpstr>
      <vt:lpstr>расходы за счет всех источников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2022-02-08T07:44:26Z</dcterms:modified>
</cp:coreProperties>
</file>