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Лист1!$A$1:$M$102</definedName>
  </definedNames>
  <calcPr calcId="144525"/>
</workbook>
</file>

<file path=xl/calcChain.xml><?xml version="1.0" encoding="utf-8"?>
<calcChain xmlns="http://schemas.openxmlformats.org/spreadsheetml/2006/main">
  <c r="I42" i="1" l="1"/>
  <c r="H42" i="1" l="1"/>
  <c r="H34" i="1" s="1"/>
  <c r="H35" i="1"/>
  <c r="M22" i="1"/>
  <c r="L22" i="1"/>
  <c r="K22" i="1"/>
  <c r="J22" i="1"/>
  <c r="I22" i="1"/>
  <c r="H22" i="1"/>
  <c r="M42" i="1" l="1"/>
  <c r="L42" i="1"/>
  <c r="K42" i="1"/>
  <c r="J42" i="1"/>
  <c r="M34" i="1" l="1"/>
  <c r="L34" i="1"/>
  <c r="H30" i="1" l="1"/>
  <c r="M19" i="1"/>
  <c r="L19" i="1"/>
  <c r="K19" i="1"/>
  <c r="J19" i="1"/>
  <c r="I19" i="1"/>
  <c r="H19" i="1"/>
  <c r="M25" i="1"/>
  <c r="L25" i="1"/>
  <c r="K25" i="1"/>
  <c r="J25" i="1"/>
  <c r="I25" i="1"/>
  <c r="H25" i="1"/>
  <c r="I17" i="1" l="1"/>
  <c r="H17" i="1"/>
  <c r="M14" i="1"/>
  <c r="L14" i="1"/>
  <c r="K14" i="1"/>
  <c r="J14" i="1"/>
  <c r="I14" i="1"/>
  <c r="M62" i="1" l="1"/>
  <c r="L62" i="1"/>
  <c r="K62" i="1"/>
  <c r="J62" i="1"/>
  <c r="I62" i="1"/>
  <c r="H62" i="1"/>
  <c r="M17" i="1" l="1"/>
  <c r="L17" i="1"/>
  <c r="K17" i="1"/>
  <c r="J17" i="1"/>
  <c r="H71" i="1" l="1"/>
  <c r="H77" i="1"/>
  <c r="M77" i="1"/>
  <c r="L77" i="1"/>
  <c r="K77" i="1"/>
  <c r="J77" i="1"/>
  <c r="I77" i="1"/>
  <c r="M98" i="1"/>
  <c r="L98" i="1"/>
  <c r="K98" i="1"/>
  <c r="J98" i="1"/>
  <c r="I98" i="1"/>
  <c r="H98" i="1"/>
  <c r="M91" i="1"/>
  <c r="L91" i="1"/>
  <c r="K91" i="1"/>
  <c r="J91" i="1"/>
  <c r="I91" i="1"/>
  <c r="H91" i="1"/>
  <c r="M87" i="1"/>
  <c r="L87" i="1"/>
  <c r="K87" i="1"/>
  <c r="J87" i="1"/>
  <c r="I87" i="1"/>
  <c r="H87" i="1"/>
  <c r="M84" i="1"/>
  <c r="L84" i="1"/>
  <c r="K84" i="1"/>
  <c r="J84" i="1"/>
  <c r="I84" i="1"/>
  <c r="H84" i="1"/>
  <c r="M71" i="1"/>
  <c r="L71" i="1"/>
  <c r="K71" i="1"/>
  <c r="J71" i="1"/>
  <c r="I71" i="1"/>
  <c r="M67" i="1"/>
  <c r="L67" i="1"/>
  <c r="K67" i="1"/>
  <c r="J67" i="1"/>
  <c r="I67" i="1"/>
  <c r="H67" i="1"/>
  <c r="I59" i="1" l="1"/>
  <c r="K59" i="1"/>
  <c r="H59" i="1"/>
  <c r="J59" i="1"/>
  <c r="L59" i="1"/>
  <c r="M59" i="1"/>
  <c r="M35" i="1"/>
  <c r="L35" i="1"/>
  <c r="K35" i="1"/>
  <c r="K34" i="1" s="1"/>
  <c r="J35" i="1"/>
  <c r="J34" i="1" s="1"/>
  <c r="I35" i="1"/>
  <c r="I34" i="1" s="1"/>
  <c r="M30" i="1" l="1"/>
  <c r="L30" i="1"/>
  <c r="L28" i="1" s="1"/>
  <c r="K30" i="1"/>
  <c r="K28" i="1" s="1"/>
  <c r="J30" i="1"/>
  <c r="J28" i="1" s="1"/>
  <c r="I30" i="1"/>
  <c r="I28" i="1" s="1"/>
  <c r="H28" i="1"/>
  <c r="M28" i="1"/>
  <c r="H14" i="1" l="1"/>
  <c r="M10" i="1" l="1"/>
  <c r="L10" i="1"/>
  <c r="K10" i="1"/>
  <c r="J10" i="1"/>
  <c r="I10" i="1"/>
  <c r="H10" i="1"/>
  <c r="H8" i="1" l="1"/>
  <c r="H7" i="1" s="1"/>
  <c r="J8" i="1"/>
  <c r="J7" i="1" s="1"/>
  <c r="L8" i="1"/>
  <c r="L7" i="1" s="1"/>
  <c r="I8" i="1"/>
  <c r="I7" i="1" s="1"/>
  <c r="K8" i="1"/>
  <c r="K7" i="1" s="1"/>
  <c r="M8" i="1"/>
  <c r="M7" i="1" s="1"/>
</calcChain>
</file>

<file path=xl/sharedStrings.xml><?xml version="1.0" encoding="utf-8"?>
<sst xmlns="http://schemas.openxmlformats.org/spreadsheetml/2006/main" count="363" uniqueCount="115">
  <si>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</si>
  <si>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</si>
  <si>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</si>
  <si>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МП</t>
  </si>
  <si>
    <t>Пп</t>
  </si>
  <si>
    <t>ОМ</t>
  </si>
  <si>
    <t>М</t>
  </si>
  <si>
    <t>И</t>
  </si>
  <si>
    <t>2017 год</t>
  </si>
  <si>
    <t>2018 год</t>
  </si>
  <si>
    <t>2019 год</t>
  </si>
  <si>
    <t>2020 год</t>
  </si>
  <si>
    <t>2021 год</t>
  </si>
  <si>
    <t>2022 год</t>
  </si>
  <si>
    <t>Всего</t>
  </si>
  <si>
    <t>Дошкольное  образование</t>
  </si>
  <si>
    <t>Реализация основной общеобразовательной программы дошкольного образования</t>
  </si>
  <si>
    <t>МОО</t>
  </si>
  <si>
    <t>Создание условий для безопасного и комфортного пребывания детей в ДОУ</t>
  </si>
  <si>
    <t>Ремонт АПС и видеонаблюдения</t>
  </si>
  <si>
    <t>Оснащение пищеблоков</t>
  </si>
  <si>
    <t>Сохранение и укрепление здоровья учащихся, создание условия для формирования ЗОЖ</t>
  </si>
  <si>
    <t>Укрепление материально-технической базы ОУ</t>
  </si>
  <si>
    <t>Приобретение спортивного оборудования,  инвентаря, игрового материала, оборудования для изостудий</t>
  </si>
  <si>
    <t>Приобретение мебели</t>
  </si>
  <si>
    <t>Расходы бюджета муниципального образования, тыс.рублей</t>
  </si>
  <si>
    <t>1</t>
  </si>
  <si>
    <t>2</t>
  </si>
  <si>
    <t>Общее  образование</t>
  </si>
  <si>
    <t>Реализация основной общеобразовательной программы начального общего, основного общего, среднего общего образования</t>
  </si>
  <si>
    <t>Создание условий для безопасного и комфортного пребывания детей в СОШ и НШДС</t>
  </si>
  <si>
    <t>Ремонт АПС и видеонаблюдения и обеспечение безопастности</t>
  </si>
  <si>
    <t>Витаминизация</t>
  </si>
  <si>
    <t>Проведение военных сборов для десятиклассников</t>
  </si>
  <si>
    <t>Образование в муниципальном образовании "Катангский район"</t>
  </si>
  <si>
    <t>Приобретение мебели и оборудование</t>
  </si>
  <si>
    <t>Дополнительное образование</t>
  </si>
  <si>
    <t>Реализация основной общеобразовательной программы дополнительного образования</t>
  </si>
  <si>
    <t>Приобретение оборудования для художественного и музыкального  отделения (мольберты, фотоаппарат, верстак, баян и др.)</t>
  </si>
  <si>
    <t>Содержание АПС и видеонаблюдения</t>
  </si>
  <si>
    <t>Отдых, оздоровление и занятость детей и подростков  на территории МО «Катангский район</t>
  </si>
  <si>
    <t>Подготовка к оздоровительному  сезону: принятие нормативных  документов  по организации летней кампании, получение разрешения Управления Роспотребнадзора по Иркутской области на открытие ЛДП</t>
  </si>
  <si>
    <t>Приобретение медикаментов для ЛДП( 7 комплектов, исходя из перечня необходимых препаратов стоимостью 4000 руб. на 100 детей)</t>
  </si>
  <si>
    <t>Приобретение дезинфицирующих и моющих средств для ЛДП</t>
  </si>
  <si>
    <t>Приобретение канцелярских товаров  для ЛДП</t>
  </si>
  <si>
    <t>Приобретение игрового и спортивного материала  для ЛДП</t>
  </si>
  <si>
    <t>Приобретение раскладушек для ЛДП- 80 шт.</t>
  </si>
  <si>
    <t>Приобретение посуды для ЛДП</t>
  </si>
  <si>
    <t>Поощрение  детей при организации  отдыха детей  в отряде «Юный геолог» ( кол-во детей- 20, кл-во дней -14)</t>
  </si>
  <si>
    <t>Поощрение  детей при организации  отдыха детей  в  «Зеленой аптеке»( кол-во детей -15, кол-во дней -</t>
  </si>
  <si>
    <t>Организация Пленэра</t>
  </si>
  <si>
    <t>Вознаграждение  подросткам за работу  в ремонтных бригадах, по благоустройству села, оказанию адресной  помощи  пенсионерам на условиях софинансирования</t>
  </si>
  <si>
    <t>Вознаграждение активистам школьных лесничеств: 1100 руб. на одного ребенка, кол-во дней -15)</t>
  </si>
  <si>
    <t>Заработная плата и начисления  на заработную плату</t>
  </si>
  <si>
    <t>Организация отдыха и оздоровления детей в каникулярный период: открытие ЛДП на базе образовательных учреждений; отряд "Юный геолог" на базе ЦДО; "Зеленая аптека" на базе ЦДО; "Пленэр" на базе ДШИ</t>
  </si>
  <si>
    <t>Организация занятости детей и подростков во неурочное и каникулярное время:                            - работа школьных лесничеств           - ремонтных бригад по блгоустройству территории населенного пункта                                       - работа по оказанию адресной помощи пожилым людям, пенсионерам, инвалидам                         - экологических отрядов</t>
  </si>
  <si>
    <t>Обеспечение реализации муниципальной программы</t>
  </si>
  <si>
    <t>Содержание аппарата управления</t>
  </si>
  <si>
    <t>Организация деятельности методистов, бухгалтерии, хоз.группы</t>
  </si>
  <si>
    <t>Совершенствование учительского корпуса</t>
  </si>
  <si>
    <t>Муниципальные конкурсы пеаагогического мастерства: «Учитель года», «Воспитатель года»</t>
  </si>
  <si>
    <t>Конкурсный отбор педагогических работников на Грант мэра МО «Катангский район»</t>
  </si>
  <si>
    <t>Августовская конференция педагогов</t>
  </si>
  <si>
    <t>Оплата работы  руководителю районного методобъединения педагогов, активно, внедряющих ИКТ в образовательный процесс</t>
  </si>
  <si>
    <t>Повышение квалификации административного и педагогического персонала ОУ</t>
  </si>
  <si>
    <t>Районное совещание педагогов</t>
  </si>
  <si>
    <t>Курсы педагогов по повышению квалификации</t>
  </si>
  <si>
    <t>Командировки по муниципальным пилотным площадкам</t>
  </si>
  <si>
    <t>Совершенствование  системы работы  с талантливыми детьми</t>
  </si>
  <si>
    <t>Премия мэра</t>
  </si>
  <si>
    <t>Участие обучающихся в региональном этапе Всероссийской олимпиады школьников</t>
  </si>
  <si>
    <t>Проведение районного конкурса «Ученик года»</t>
  </si>
  <si>
    <t>Проведение муниципального этапа Президентских состязаний школьников</t>
  </si>
  <si>
    <t>Реализация программ по образовательной робототехнике: МКОУ СОШ с. Ербогачен, МКОУ СОШ с. Преображенка)</t>
  </si>
  <si>
    <t>Проведение ГИА</t>
  </si>
  <si>
    <t>Привоз детей, оплата билетов из населенных пунктов в с. Ербогачен</t>
  </si>
  <si>
    <t>Командировочные сопровождающим на ГИА</t>
  </si>
  <si>
    <t>Приобретение расходных материалов и комплектующих для вычислительной , копировально-множительной и оргтехники</t>
  </si>
  <si>
    <t>Приобретение вычислительной  копировально-множительной и оргтехники</t>
  </si>
  <si>
    <t>Приобретение канцтоваров</t>
  </si>
  <si>
    <t>Приобретение бланков аттестатов за курс основного общего и среднего общего образования, грамот, похвальных грамот, похвальных листов</t>
  </si>
  <si>
    <t>Лицензирование и аккредитация ОУ</t>
  </si>
  <si>
    <t>Замена лицензии ОУ</t>
  </si>
  <si>
    <t>Аккредитация ОУ</t>
  </si>
  <si>
    <t>Обеспечение учебниками, учебными пособиями и средствами обучения и воспитания ОУ</t>
  </si>
  <si>
    <t>Приобретение учебников для 5-9 классов в соответствии  с ФГОС ООО</t>
  </si>
  <si>
    <t>Приобретение художественной, научно-популярной и справочной литературы в соответствии с ФГОС ООО</t>
  </si>
  <si>
    <t>Организация доставки учебной литературы</t>
  </si>
  <si>
    <t>МОО, СОШ, НШДС, ДО</t>
  </si>
  <si>
    <t>Обучение персонала ОУ санитарному минимуму специалистами ФБГУЗ</t>
  </si>
  <si>
    <t>СОШ, НШДС, ДО</t>
  </si>
  <si>
    <t>Проведение медицинских осмотров работников ОУ</t>
  </si>
  <si>
    <t>Дипломы и призы для проведения тематических конкурсов</t>
  </si>
  <si>
    <t>Обучение по охране труда</t>
  </si>
  <si>
    <t>СОУТ (специальная оценка условий труда)</t>
  </si>
  <si>
    <t>СОШ, НШДС</t>
  </si>
  <si>
    <t>Укрепление материально-технической базы</t>
  </si>
  <si>
    <t>Приобретение компьютеров</t>
  </si>
  <si>
    <t>МОО, СОШ, НШДС</t>
  </si>
  <si>
    <t>Приложение № 5 к муниципальнойпрограмме</t>
  </si>
  <si>
    <t xml:space="preserve"> "Образование в муниципальном образовании</t>
  </si>
  <si>
    <t>"Катангский район" на 2017-2022 года"</t>
  </si>
  <si>
    <t>Ресурсное обеспечение реализации муниципальной программы "Образование в муниципальном образовании "Катангский район" на 2017-2022 года.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</si>
  <si>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</si>
  <si>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</si>
  <si>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</si>
  <si>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</si>
  <si>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</si>
  <si>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</si>
  <si>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</si>
  <si>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</si>
  <si>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</si>
  <si>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Приобретение мебели и доставка</t>
  </si>
  <si>
    <t>Организация питания в ЛДП  на условиях софинансирования ( из расчета нормативов, установленных правительством Иркутской области на 2013 г, 132 рубля на одного ребенка, на 15 день), планируемое кол-во детей -225</t>
  </si>
  <si>
    <t xml:space="preserve">Организация питания в ЛДП  на условиях софинансирования ( из расчета нормативов, установленных правительством Иркутской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</si>
</sst>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595959"/>
      </bottom>
      <diagonal/>
    </border>
    <border>
      <left/>
      <right/>
      <top style="medium">
        <color indexed="64"/>
      </top>
      <bottom style="medium">
        <color rgb="FF595959"/>
      </bottom>
      <diagonal/>
    </border>
    <border>
      <left/>
      <right style="medium">
        <color rgb="FF595959"/>
      </right>
      <top style="medium">
        <color indexed="64"/>
      </top>
      <bottom style="medium">
        <color rgb="FF595959"/>
      </bottom>
      <diagonal/>
    </border>
    <border>
      <left style="medium">
        <color rgb="FF595959"/>
      </left>
      <right style="medium">
        <color rgb="FF595959"/>
      </right>
      <top style="medium">
        <color indexed="64"/>
      </top>
      <bottom/>
      <diagonal/>
    </border>
    <border>
      <left style="medium">
        <color rgb="FF595959"/>
      </left>
      <right/>
      <top style="medium">
        <color indexed="64"/>
      </top>
      <bottom style="medium">
        <color rgb="FF595959"/>
      </bottom>
      <diagonal/>
    </border>
    <border>
      <left/>
      <right style="medium">
        <color indexed="64"/>
      </right>
      <top style="medium">
        <color indexed="64"/>
      </top>
      <bottom style="medium">
        <color rgb="FF595959"/>
      </bottom>
      <diagonal/>
    </border>
    <border>
      <left style="medium">
        <color indexed="64"/>
      </left>
      <right style="medium">
        <color rgb="FF595959"/>
      </right>
      <top/>
      <bottom style="medium">
        <color indexed="64"/>
      </bottom>
      <diagonal/>
    </border>
    <border>
      <left/>
      <right style="medium">
        <color rgb="FF595959"/>
      </right>
      <top/>
      <bottom style="medium">
        <color indexed="64"/>
      </bottom>
      <diagonal/>
    </border>
    <border>
      <left style="medium">
        <color rgb="FF595959"/>
      </left>
      <right style="medium">
        <color rgb="FF595959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7">
    <xf numFmtId="0" fontId="0" fillId="0" borderId="0" xfId="0"/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/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11" fillId="0" borderId="15" xfId="0" applyFont="1" applyBorder="1"/>
    <xf numFmtId="0" fontId="6" fillId="0" borderId="2" xfId="0" applyFont="1" applyBorder="1"/>
    <xf numFmtId="0" fontId="7" fillId="0" borderId="13" xfId="0" applyFont="1" applyBorder="1"/>
    <xf numFmtId="0" fontId="9" fillId="0" borderId="13" xfId="0" applyFont="1" applyBorder="1" applyAlignment="1">
      <alignment wrapText="1"/>
    </xf>
    <xf numFmtId="0" fontId="6" fillId="0" borderId="15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11" fillId="0" borderId="2" xfId="0" applyFont="1" applyBorder="1"/>
    <xf numFmtId="0" fontId="7" fillId="0" borderId="13" xfId="0" applyFont="1" applyBorder="1" applyAlignment="1">
      <alignment horizontal="center"/>
    </xf>
    <xf numFmtId="0" fontId="12" fillId="0" borderId="13" xfId="0" applyFont="1" applyBorder="1"/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5" xfId="0" applyFont="1" applyBorder="1" applyAlignment="1">
      <alignment wrapText="1"/>
    </xf>
    <xf numFmtId="0" fontId="15" fillId="0" borderId="2" xfId="0" applyFont="1" applyBorder="1" applyAlignment="1">
      <alignment vertical="center" wrapText="1"/>
    </xf>
    <xf numFmtId="164" fontId="14" fillId="0" borderId="2" xfId="0" applyNumberFormat="1" applyFont="1" applyBorder="1" applyAlignment="1">
      <alignment vertical="center"/>
    </xf>
    <xf numFmtId="0" fontId="7" fillId="0" borderId="2" xfId="0" applyFont="1" applyBorder="1"/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64" fontId="8" fillId="0" borderId="1" xfId="1" applyNumberFormat="1" applyFont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164" fontId="7" fillId="0" borderId="13" xfId="1" applyNumberFormat="1" applyFont="1" applyBorder="1" applyAlignment="1">
      <alignment vertical="center"/>
    </xf>
    <xf numFmtId="164" fontId="7" fillId="0" borderId="2" xfId="1" applyNumberFormat="1" applyFont="1" applyBorder="1" applyAlignment="1">
      <alignment vertical="center"/>
    </xf>
    <xf numFmtId="164" fontId="7" fillId="0" borderId="2" xfId="1" applyNumberFormat="1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49" fontId="5" fillId="0" borderId="18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164" fontId="7" fillId="0" borderId="15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2" fillId="0" borderId="17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view="pageBreakPreview" topLeftCell="A86" zoomScaleNormal="100" zoomScaleSheetLayoutView="100" workbookViewId="0">
      <selection activeCell="M99" sqref="M99"/>
    </sheetView>
  </sheetViews>
  <sheetFormatPr defaultRowHeight="15" x14ac:dyDescent="0.25"/>
  <cols>
    <col min="1" max="1" width="6.28515625" customWidth="1"/>
    <col min="2" max="2" width="6" customWidth="1"/>
    <col min="3" max="3" width="7" customWidth="1"/>
    <col min="4" max="4" width="6.7109375" customWidth="1"/>
    <col min="5" max="5" width="7" customWidth="1"/>
    <col min="6" max="6" width="27.28515625" customWidth="1"/>
    <col min="7" max="7" width="14.140625" customWidth="1"/>
    <col min="8" max="8" width="12.140625" customWidth="1"/>
    <col min="9" max="9" width="12.85546875" customWidth="1"/>
    <col min="10" max="10" width="13.5703125" customWidth="1"/>
    <col min="11" max="11" width="11.85546875" customWidth="1"/>
    <col min="12" max="12" width="12.5703125" customWidth="1"/>
    <col min="13" max="13" width="13.28515625" customWidth="1"/>
  </cols>
  <sheetData>
    <row r="1" spans="1:13" x14ac:dyDescent="0.25">
      <c r="J1" s="92" t="s">
        <v>99</v>
      </c>
      <c r="K1" s="92"/>
      <c r="L1" s="92"/>
      <c r="M1" s="92"/>
    </row>
    <row r="2" spans="1:13" x14ac:dyDescent="0.25">
      <c r="J2" s="92" t="s">
        <v>100</v>
      </c>
      <c r="K2" s="92"/>
      <c r="L2" s="92"/>
      <c r="M2" s="92"/>
    </row>
    <row r="3" spans="1:13" ht="15.75" x14ac:dyDescent="0.25">
      <c r="A3" s="105"/>
      <c r="B3" s="105"/>
      <c r="C3" s="105"/>
      <c r="D3" s="105"/>
      <c r="E3" s="105"/>
      <c r="J3" s="92" t="s">
        <v>101</v>
      </c>
      <c r="K3" s="92"/>
      <c r="L3" s="92"/>
      <c r="M3" s="92"/>
    </row>
    <row r="4" spans="1:13" ht="30" customHeight="1" thickBot="1" x14ac:dyDescent="0.3">
      <c r="A4" s="106" t="s">
        <v>102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44.25" customHeight="1" thickBot="1" x14ac:dyDescent="0.3">
      <c r="A5" s="107" t="s">
        <v>0</v>
      </c>
      <c r="B5" s="108"/>
      <c r="C5" s="108"/>
      <c r="D5" s="108"/>
      <c r="E5" s="109"/>
      <c r="F5" s="110" t="s">
        <v>1</v>
      </c>
      <c r="G5" s="110" t="s">
        <v>2</v>
      </c>
      <c r="H5" s="119" t="s">
        <v>25</v>
      </c>
      <c r="I5" s="108"/>
      <c r="J5" s="108"/>
      <c r="K5" s="108"/>
      <c r="L5" s="108"/>
      <c r="M5" s="120"/>
    </row>
    <row r="6" spans="1:13" ht="15.75" thickBot="1" x14ac:dyDescent="0.3">
      <c r="A6" s="15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11"/>
      <c r="G6" s="111"/>
      <c r="H6" s="17" t="s">
        <v>8</v>
      </c>
      <c r="I6" s="16" t="s">
        <v>9</v>
      </c>
      <c r="J6" s="16" t="s">
        <v>10</v>
      </c>
      <c r="K6" s="16" t="s">
        <v>11</v>
      </c>
      <c r="L6" s="16" t="s">
        <v>12</v>
      </c>
      <c r="M6" s="17" t="s">
        <v>13</v>
      </c>
    </row>
    <row r="7" spans="1:13" ht="64.5" customHeight="1" x14ac:dyDescent="0.25">
      <c r="A7" s="19" t="s">
        <v>103</v>
      </c>
      <c r="B7" s="43"/>
      <c r="C7" s="44"/>
      <c r="D7" s="44"/>
      <c r="E7" s="45"/>
      <c r="F7" s="48" t="s">
        <v>34</v>
      </c>
      <c r="G7" s="14" t="s">
        <v>14</v>
      </c>
      <c r="H7" s="49">
        <f t="shared" ref="H7:M7" si="0">H8+H17+H28+H34+H59</f>
        <v>242993.89999999997</v>
      </c>
      <c r="I7" s="49">
        <f t="shared" si="0"/>
        <v>268336.90000000002</v>
      </c>
      <c r="J7" s="49">
        <f t="shared" si="0"/>
        <v>260613.21999999997</v>
      </c>
      <c r="K7" s="49">
        <f t="shared" si="0"/>
        <v>261443.60000000003</v>
      </c>
      <c r="L7" s="49">
        <f t="shared" si="0"/>
        <v>217538.80000000002</v>
      </c>
      <c r="M7" s="49">
        <f t="shared" si="0"/>
        <v>218615.80000000002</v>
      </c>
    </row>
    <row r="8" spans="1:13" ht="28.5" x14ac:dyDescent="0.25">
      <c r="A8" s="2" t="s">
        <v>103</v>
      </c>
      <c r="B8" s="2" t="s">
        <v>26</v>
      </c>
      <c r="C8" s="56"/>
      <c r="D8" s="10"/>
      <c r="E8" s="11"/>
      <c r="F8" s="27" t="s">
        <v>15</v>
      </c>
      <c r="G8" s="9" t="s">
        <v>14</v>
      </c>
      <c r="H8" s="63">
        <f t="shared" ref="H8:M8" si="1">H9+H10+H14</f>
        <v>58131.399999999994</v>
      </c>
      <c r="I8" s="63">
        <f t="shared" si="1"/>
        <v>63459.7</v>
      </c>
      <c r="J8" s="63">
        <f t="shared" si="1"/>
        <v>64026.6</v>
      </c>
      <c r="K8" s="63">
        <f t="shared" si="1"/>
        <v>65176.7</v>
      </c>
      <c r="L8" s="63">
        <f t="shared" si="1"/>
        <v>50738.6</v>
      </c>
      <c r="M8" s="63">
        <f t="shared" si="1"/>
        <v>50738.6</v>
      </c>
    </row>
    <row r="9" spans="1:13" ht="31.5" x14ac:dyDescent="0.25">
      <c r="A9" s="2" t="s">
        <v>103</v>
      </c>
      <c r="B9" s="2" t="s">
        <v>26</v>
      </c>
      <c r="C9" s="57" t="s">
        <v>103</v>
      </c>
      <c r="D9" s="12"/>
      <c r="E9" s="9"/>
      <c r="F9" s="9" t="s">
        <v>16</v>
      </c>
      <c r="G9" s="5" t="s">
        <v>17</v>
      </c>
      <c r="H9" s="64">
        <v>55788.2</v>
      </c>
      <c r="I9" s="64">
        <v>63276</v>
      </c>
      <c r="J9" s="64">
        <v>63861.599999999999</v>
      </c>
      <c r="K9" s="64">
        <v>65011.7</v>
      </c>
      <c r="L9" s="64">
        <v>50426.6</v>
      </c>
      <c r="M9" s="64">
        <v>50426.6</v>
      </c>
    </row>
    <row r="10" spans="1:13" ht="36" x14ac:dyDescent="0.25">
      <c r="A10" s="2" t="s">
        <v>103</v>
      </c>
      <c r="B10" s="2" t="s">
        <v>26</v>
      </c>
      <c r="C10" s="51" t="s">
        <v>104</v>
      </c>
      <c r="D10" s="1"/>
      <c r="E10" s="3"/>
      <c r="F10" s="13" t="s">
        <v>18</v>
      </c>
      <c r="G10" s="5" t="s">
        <v>17</v>
      </c>
      <c r="H10" s="64">
        <f>H11+H12</f>
        <v>2196.6999999999998</v>
      </c>
      <c r="I10" s="64">
        <f t="shared" ref="I10:M10" si="2">I11+I12</f>
        <v>127.7</v>
      </c>
      <c r="J10" s="64">
        <f t="shared" si="2"/>
        <v>145</v>
      </c>
      <c r="K10" s="64">
        <f t="shared" si="2"/>
        <v>145</v>
      </c>
      <c r="L10" s="64">
        <f t="shared" si="2"/>
        <v>312</v>
      </c>
      <c r="M10" s="64">
        <f t="shared" si="2"/>
        <v>312</v>
      </c>
    </row>
    <row r="11" spans="1:13" x14ac:dyDescent="0.25">
      <c r="A11" s="2" t="s">
        <v>103</v>
      </c>
      <c r="B11" s="2" t="s">
        <v>26</v>
      </c>
      <c r="C11" s="51" t="s">
        <v>104</v>
      </c>
      <c r="D11" s="1">
        <v>1</v>
      </c>
      <c r="E11" s="3"/>
      <c r="F11" s="4" t="s">
        <v>19</v>
      </c>
      <c r="G11" s="5" t="s">
        <v>17</v>
      </c>
      <c r="H11" s="65">
        <v>140.69999999999999</v>
      </c>
      <c r="I11" s="65">
        <v>88.7</v>
      </c>
      <c r="J11" s="65">
        <v>135</v>
      </c>
      <c r="K11" s="65">
        <v>135</v>
      </c>
      <c r="L11" s="65">
        <v>312</v>
      </c>
      <c r="M11" s="65">
        <v>312</v>
      </c>
    </row>
    <row r="12" spans="1:13" x14ac:dyDescent="0.25">
      <c r="A12" s="2" t="s">
        <v>103</v>
      </c>
      <c r="B12" s="2" t="s">
        <v>26</v>
      </c>
      <c r="C12" s="51" t="s">
        <v>104</v>
      </c>
      <c r="D12" s="1">
        <v>2</v>
      </c>
      <c r="E12" s="3"/>
      <c r="F12" s="4" t="s">
        <v>20</v>
      </c>
      <c r="G12" s="5" t="s">
        <v>17</v>
      </c>
      <c r="H12" s="65">
        <v>2056</v>
      </c>
      <c r="I12" s="66">
        <v>39</v>
      </c>
      <c r="J12" s="65">
        <v>10</v>
      </c>
      <c r="K12" s="65">
        <v>10</v>
      </c>
      <c r="L12" s="65"/>
      <c r="M12" s="65"/>
    </row>
    <row r="13" spans="1:13" ht="48" x14ac:dyDescent="0.25">
      <c r="A13" s="2" t="s">
        <v>103</v>
      </c>
      <c r="B13" s="2" t="s">
        <v>26</v>
      </c>
      <c r="C13" s="51" t="s">
        <v>105</v>
      </c>
      <c r="D13" s="1"/>
      <c r="E13" s="3"/>
      <c r="F13" s="13" t="s">
        <v>21</v>
      </c>
      <c r="G13" s="5"/>
      <c r="H13" s="65"/>
      <c r="I13" s="66"/>
      <c r="J13" s="65"/>
      <c r="K13" s="65"/>
      <c r="L13" s="65"/>
      <c r="M13" s="65"/>
    </row>
    <row r="14" spans="1:13" ht="24" x14ac:dyDescent="0.25">
      <c r="A14" s="2" t="s">
        <v>103</v>
      </c>
      <c r="B14" s="2" t="s">
        <v>26</v>
      </c>
      <c r="C14" s="51" t="s">
        <v>106</v>
      </c>
      <c r="D14" s="1"/>
      <c r="E14" s="3"/>
      <c r="F14" s="13" t="s">
        <v>22</v>
      </c>
      <c r="G14" s="5" t="s">
        <v>17</v>
      </c>
      <c r="H14" s="64">
        <f>H15+H16</f>
        <v>146.5</v>
      </c>
      <c r="I14" s="64">
        <f t="shared" ref="I14:M14" si="3">I15+I16</f>
        <v>56</v>
      </c>
      <c r="J14" s="64">
        <f t="shared" si="3"/>
        <v>20</v>
      </c>
      <c r="K14" s="64">
        <f t="shared" si="3"/>
        <v>20</v>
      </c>
      <c r="L14" s="64">
        <f t="shared" si="3"/>
        <v>0</v>
      </c>
      <c r="M14" s="64">
        <f t="shared" si="3"/>
        <v>0</v>
      </c>
    </row>
    <row r="15" spans="1:13" ht="48" x14ac:dyDescent="0.25">
      <c r="A15" s="2" t="s">
        <v>103</v>
      </c>
      <c r="B15" s="2" t="s">
        <v>26</v>
      </c>
      <c r="C15" s="51" t="s">
        <v>106</v>
      </c>
      <c r="D15" s="1">
        <v>1</v>
      </c>
      <c r="E15" s="3"/>
      <c r="F15" s="4" t="s">
        <v>23</v>
      </c>
      <c r="G15" s="5"/>
      <c r="H15" s="65">
        <v>121.5</v>
      </c>
      <c r="I15" s="66">
        <v>56</v>
      </c>
      <c r="J15" s="65">
        <v>20</v>
      </c>
      <c r="K15" s="65">
        <v>20</v>
      </c>
      <c r="L15" s="64"/>
      <c r="M15" s="64"/>
    </row>
    <row r="16" spans="1:13" ht="24.75" thickBot="1" x14ac:dyDescent="0.3">
      <c r="A16" s="2" t="s">
        <v>103</v>
      </c>
      <c r="B16" s="2" t="s">
        <v>26</v>
      </c>
      <c r="C16" s="51" t="s">
        <v>106</v>
      </c>
      <c r="D16" s="1">
        <v>2</v>
      </c>
      <c r="E16" s="3"/>
      <c r="F16" s="4" t="s">
        <v>35</v>
      </c>
      <c r="G16" s="5" t="s">
        <v>17</v>
      </c>
      <c r="H16" s="65">
        <v>25</v>
      </c>
      <c r="I16" s="67"/>
      <c r="J16" s="68"/>
      <c r="K16" s="68"/>
      <c r="L16" s="68"/>
      <c r="M16" s="68"/>
    </row>
    <row r="17" spans="1:13" ht="24" customHeight="1" thickBot="1" x14ac:dyDescent="0.3">
      <c r="A17" s="2" t="s">
        <v>103</v>
      </c>
      <c r="B17" s="22" t="s">
        <v>27</v>
      </c>
      <c r="C17" s="22"/>
      <c r="D17" s="23"/>
      <c r="E17" s="24"/>
      <c r="F17" s="26" t="s">
        <v>28</v>
      </c>
      <c r="G17" s="25" t="s">
        <v>14</v>
      </c>
      <c r="H17" s="69">
        <f>H18+H19+H22+H25</f>
        <v>148228.09999999998</v>
      </c>
      <c r="I17" s="69">
        <f>I18+I19+I22+I25</f>
        <v>164398.70000000001</v>
      </c>
      <c r="J17" s="69">
        <f t="shared" ref="J17:M17" si="4">J18+J19+J22+J25</f>
        <v>153769.79999999999</v>
      </c>
      <c r="K17" s="69">
        <f t="shared" si="4"/>
        <v>154151.70000000001</v>
      </c>
      <c r="L17" s="69">
        <f t="shared" si="4"/>
        <v>127722.4</v>
      </c>
      <c r="M17" s="69">
        <f t="shared" si="4"/>
        <v>127722.4</v>
      </c>
    </row>
    <row r="18" spans="1:13" ht="64.5" customHeight="1" x14ac:dyDescent="0.25">
      <c r="A18" s="2" t="s">
        <v>103</v>
      </c>
      <c r="B18" s="19" t="s">
        <v>27</v>
      </c>
      <c r="C18" s="52" t="s">
        <v>103</v>
      </c>
      <c r="D18" s="18"/>
      <c r="E18" s="20"/>
      <c r="F18" s="28" t="s">
        <v>29</v>
      </c>
      <c r="G18" s="21" t="s">
        <v>17</v>
      </c>
      <c r="H18" s="70">
        <v>146522.29999999999</v>
      </c>
      <c r="I18" s="71">
        <v>162972.20000000001</v>
      </c>
      <c r="J18" s="72">
        <v>153764.29999999999</v>
      </c>
      <c r="K18" s="72">
        <v>154146.20000000001</v>
      </c>
      <c r="L18" s="72">
        <v>126417.4</v>
      </c>
      <c r="M18" s="72">
        <v>126417.4</v>
      </c>
    </row>
    <row r="19" spans="1:13" ht="48.75" x14ac:dyDescent="0.25">
      <c r="A19" s="2" t="s">
        <v>103</v>
      </c>
      <c r="B19" s="7">
        <v>2</v>
      </c>
      <c r="C19" s="53" t="s">
        <v>104</v>
      </c>
      <c r="D19" s="7"/>
      <c r="E19" s="7"/>
      <c r="F19" s="29" t="s">
        <v>30</v>
      </c>
      <c r="G19" s="6" t="s">
        <v>17</v>
      </c>
      <c r="H19" s="73">
        <f>H20+H21</f>
        <v>230.6</v>
      </c>
      <c r="I19" s="73">
        <f t="shared" ref="I19:M19" si="5">I20+I21</f>
        <v>1314.5</v>
      </c>
      <c r="J19" s="73">
        <f t="shared" si="5"/>
        <v>0</v>
      </c>
      <c r="K19" s="73">
        <f t="shared" si="5"/>
        <v>0</v>
      </c>
      <c r="L19" s="73">
        <f t="shared" si="5"/>
        <v>350</v>
      </c>
      <c r="M19" s="73">
        <f t="shared" si="5"/>
        <v>350</v>
      </c>
    </row>
    <row r="20" spans="1:13" ht="24.75" x14ac:dyDescent="0.25">
      <c r="A20" s="2" t="s">
        <v>103</v>
      </c>
      <c r="B20" s="7">
        <v>2</v>
      </c>
      <c r="C20" s="53" t="s">
        <v>104</v>
      </c>
      <c r="D20" s="7">
        <v>1</v>
      </c>
      <c r="E20" s="7"/>
      <c r="F20" s="8" t="s">
        <v>31</v>
      </c>
      <c r="G20" s="6" t="s">
        <v>17</v>
      </c>
      <c r="H20" s="74">
        <v>72.099999999999994</v>
      </c>
      <c r="I20" s="74">
        <v>1314.5</v>
      </c>
      <c r="J20" s="74">
        <v>0</v>
      </c>
      <c r="K20" s="74">
        <v>0</v>
      </c>
      <c r="L20" s="74">
        <v>350</v>
      </c>
      <c r="M20" s="74">
        <v>350</v>
      </c>
    </row>
    <row r="21" spans="1:13" x14ac:dyDescent="0.25">
      <c r="A21" s="2" t="s">
        <v>103</v>
      </c>
      <c r="B21" s="7">
        <v>2</v>
      </c>
      <c r="C21" s="53" t="s">
        <v>104</v>
      </c>
      <c r="D21" s="7">
        <v>2</v>
      </c>
      <c r="E21" s="7"/>
      <c r="F21" s="8" t="s">
        <v>20</v>
      </c>
      <c r="G21" s="6" t="s">
        <v>17</v>
      </c>
      <c r="H21" s="74">
        <v>158.5</v>
      </c>
      <c r="I21" s="74"/>
      <c r="J21" s="74"/>
      <c r="K21" s="74"/>
      <c r="L21" s="74"/>
      <c r="M21" s="74"/>
    </row>
    <row r="22" spans="1:13" ht="48.75" x14ac:dyDescent="0.25">
      <c r="A22" s="2" t="s">
        <v>103</v>
      </c>
      <c r="B22" s="7">
        <v>2</v>
      </c>
      <c r="C22" s="53" t="s">
        <v>105</v>
      </c>
      <c r="D22" s="7"/>
      <c r="E22" s="7"/>
      <c r="F22" s="29" t="s">
        <v>21</v>
      </c>
      <c r="G22" s="8" t="s">
        <v>98</v>
      </c>
      <c r="H22" s="73">
        <f>H23+H24</f>
        <v>137.9</v>
      </c>
      <c r="I22" s="73">
        <f t="shared" ref="I22:M22" si="6">I23+I24</f>
        <v>112</v>
      </c>
      <c r="J22" s="73">
        <f t="shared" si="6"/>
        <v>5.5</v>
      </c>
      <c r="K22" s="73">
        <f t="shared" si="6"/>
        <v>5.5</v>
      </c>
      <c r="L22" s="73">
        <f t="shared" si="6"/>
        <v>280</v>
      </c>
      <c r="M22" s="73">
        <f t="shared" si="6"/>
        <v>280</v>
      </c>
    </row>
    <row r="23" spans="1:13" x14ac:dyDescent="0.25">
      <c r="A23" s="2" t="s">
        <v>103</v>
      </c>
      <c r="B23" s="7">
        <v>2</v>
      </c>
      <c r="C23" s="53" t="s">
        <v>105</v>
      </c>
      <c r="D23" s="7">
        <v>1</v>
      </c>
      <c r="E23" s="7"/>
      <c r="F23" s="8" t="s">
        <v>32</v>
      </c>
      <c r="G23" s="6"/>
      <c r="H23" s="74"/>
      <c r="I23" s="74"/>
      <c r="J23" s="74"/>
      <c r="K23" s="74"/>
      <c r="L23" s="74"/>
      <c r="M23" s="74"/>
    </row>
    <row r="24" spans="1:13" ht="24.75" x14ac:dyDescent="0.25">
      <c r="A24" s="2" t="s">
        <v>103</v>
      </c>
      <c r="B24" s="7">
        <v>2</v>
      </c>
      <c r="C24" s="53" t="s">
        <v>105</v>
      </c>
      <c r="D24" s="7">
        <v>2</v>
      </c>
      <c r="E24" s="7"/>
      <c r="F24" s="8" t="s">
        <v>33</v>
      </c>
      <c r="G24" s="6"/>
      <c r="H24" s="74">
        <v>137.9</v>
      </c>
      <c r="I24" s="74">
        <v>112</v>
      </c>
      <c r="J24" s="74">
        <v>5.5</v>
      </c>
      <c r="K24" s="74">
        <v>5.5</v>
      </c>
      <c r="L24" s="74">
        <v>280</v>
      </c>
      <c r="M24" s="74">
        <v>280</v>
      </c>
    </row>
    <row r="25" spans="1:13" ht="24.75" x14ac:dyDescent="0.25">
      <c r="A25" s="2" t="s">
        <v>103</v>
      </c>
      <c r="B25" s="7">
        <v>2</v>
      </c>
      <c r="C25" s="53" t="s">
        <v>106</v>
      </c>
      <c r="D25" s="7"/>
      <c r="E25" s="7"/>
      <c r="F25" s="29" t="s">
        <v>22</v>
      </c>
      <c r="G25" s="46" t="s">
        <v>17</v>
      </c>
      <c r="H25" s="73">
        <f>H26+H27</f>
        <v>1337.3</v>
      </c>
      <c r="I25" s="73">
        <f t="shared" ref="I25:M25" si="7">I26+I27</f>
        <v>0</v>
      </c>
      <c r="J25" s="73">
        <f t="shared" si="7"/>
        <v>0</v>
      </c>
      <c r="K25" s="73">
        <f t="shared" si="7"/>
        <v>0</v>
      </c>
      <c r="L25" s="73">
        <f t="shared" si="7"/>
        <v>675</v>
      </c>
      <c r="M25" s="73">
        <f t="shared" si="7"/>
        <v>675</v>
      </c>
    </row>
    <row r="26" spans="1:13" ht="48.75" x14ac:dyDescent="0.25">
      <c r="A26" s="2" t="s">
        <v>103</v>
      </c>
      <c r="B26" s="7">
        <v>2</v>
      </c>
      <c r="C26" s="53" t="s">
        <v>106</v>
      </c>
      <c r="D26" s="7">
        <v>1</v>
      </c>
      <c r="E26" s="7"/>
      <c r="F26" s="8" t="s">
        <v>23</v>
      </c>
      <c r="G26" s="6"/>
      <c r="H26" s="74">
        <v>16.100000000000001</v>
      </c>
      <c r="I26" s="74"/>
      <c r="J26" s="74">
        <v>0</v>
      </c>
      <c r="K26" s="74">
        <v>0</v>
      </c>
      <c r="L26" s="74">
        <v>565</v>
      </c>
      <c r="M26" s="74">
        <v>565</v>
      </c>
    </row>
    <row r="27" spans="1:13" ht="15.75" thickBot="1" x14ac:dyDescent="0.3">
      <c r="A27" s="2" t="s">
        <v>103</v>
      </c>
      <c r="B27" s="31">
        <v>2</v>
      </c>
      <c r="C27" s="54" t="s">
        <v>106</v>
      </c>
      <c r="D27" s="31">
        <v>2</v>
      </c>
      <c r="E27" s="31"/>
      <c r="F27" s="32" t="s">
        <v>112</v>
      </c>
      <c r="G27" s="37" t="s">
        <v>17</v>
      </c>
      <c r="H27" s="75">
        <v>1321.2</v>
      </c>
      <c r="I27" s="75"/>
      <c r="J27" s="75"/>
      <c r="K27" s="75">
        <v>0</v>
      </c>
      <c r="L27" s="75">
        <v>110</v>
      </c>
      <c r="M27" s="75">
        <v>110</v>
      </c>
    </row>
    <row r="28" spans="1:13" ht="30" thickBot="1" x14ac:dyDescent="0.3">
      <c r="A28" s="2" t="s">
        <v>103</v>
      </c>
      <c r="B28" s="41">
        <v>3</v>
      </c>
      <c r="C28" s="58"/>
      <c r="D28" s="41"/>
      <c r="E28" s="41"/>
      <c r="F28" s="36" t="s">
        <v>36</v>
      </c>
      <c r="G28" s="42" t="s">
        <v>17</v>
      </c>
      <c r="H28" s="76">
        <f t="shared" ref="H28:M28" si="8">H29+H30</f>
        <v>10736</v>
      </c>
      <c r="I28" s="76">
        <f t="shared" si="8"/>
        <v>12226.5</v>
      </c>
      <c r="J28" s="76">
        <f t="shared" si="8"/>
        <v>12810.800000000001</v>
      </c>
      <c r="K28" s="76">
        <f t="shared" si="8"/>
        <v>12298.9</v>
      </c>
      <c r="L28" s="76">
        <f t="shared" si="8"/>
        <v>12421.9</v>
      </c>
      <c r="M28" s="77">
        <f t="shared" si="8"/>
        <v>12421.9</v>
      </c>
    </row>
    <row r="29" spans="1:13" ht="48.75" x14ac:dyDescent="0.25">
      <c r="A29" s="2" t="s">
        <v>103</v>
      </c>
      <c r="B29" s="38">
        <v>3</v>
      </c>
      <c r="C29" s="55" t="s">
        <v>103</v>
      </c>
      <c r="D29" s="38"/>
      <c r="E29" s="38"/>
      <c r="F29" s="39" t="s">
        <v>37</v>
      </c>
      <c r="G29" s="40" t="s">
        <v>17</v>
      </c>
      <c r="H29" s="78">
        <v>10633.9</v>
      </c>
      <c r="I29" s="78">
        <v>12167.9</v>
      </c>
      <c r="J29" s="78">
        <v>12352.2</v>
      </c>
      <c r="K29" s="78">
        <v>12090.3</v>
      </c>
      <c r="L29" s="78">
        <v>12363.3</v>
      </c>
      <c r="M29" s="78">
        <v>12363.3</v>
      </c>
    </row>
    <row r="30" spans="1:13" ht="24.75" x14ac:dyDescent="0.25">
      <c r="A30" s="2" t="s">
        <v>103</v>
      </c>
      <c r="B30" s="7">
        <v>3</v>
      </c>
      <c r="C30" s="53" t="s">
        <v>104</v>
      </c>
      <c r="D30" s="7"/>
      <c r="E30" s="7"/>
      <c r="F30" s="29" t="s">
        <v>22</v>
      </c>
      <c r="G30" s="30" t="s">
        <v>17</v>
      </c>
      <c r="H30" s="73">
        <f>H31+H32+H33</f>
        <v>102.1</v>
      </c>
      <c r="I30" s="73">
        <f t="shared" ref="I30:M30" si="9">I31+I32+I33</f>
        <v>58.6</v>
      </c>
      <c r="J30" s="73">
        <f t="shared" si="9"/>
        <v>458.6</v>
      </c>
      <c r="K30" s="73">
        <f t="shared" si="9"/>
        <v>208.6</v>
      </c>
      <c r="L30" s="73">
        <f t="shared" si="9"/>
        <v>58.6</v>
      </c>
      <c r="M30" s="73">
        <f t="shared" si="9"/>
        <v>58.6</v>
      </c>
    </row>
    <row r="31" spans="1:13" ht="48.75" x14ac:dyDescent="0.25">
      <c r="A31" s="2" t="s">
        <v>103</v>
      </c>
      <c r="B31" s="7">
        <v>3</v>
      </c>
      <c r="C31" s="53" t="s">
        <v>104</v>
      </c>
      <c r="D31" s="7">
        <v>1</v>
      </c>
      <c r="E31" s="7"/>
      <c r="F31" s="8" t="s">
        <v>38</v>
      </c>
      <c r="G31" s="30" t="s">
        <v>17</v>
      </c>
      <c r="H31" s="74">
        <v>47.3</v>
      </c>
      <c r="I31" s="74">
        <v>0</v>
      </c>
      <c r="J31" s="74">
        <v>200</v>
      </c>
      <c r="K31" s="74">
        <v>75</v>
      </c>
      <c r="L31" s="74"/>
      <c r="M31" s="74"/>
    </row>
    <row r="32" spans="1:13" x14ac:dyDescent="0.25">
      <c r="A32" s="2" t="s">
        <v>103</v>
      </c>
      <c r="B32" s="7">
        <v>3</v>
      </c>
      <c r="C32" s="53" t="s">
        <v>104</v>
      </c>
      <c r="D32" s="7">
        <v>2</v>
      </c>
      <c r="E32" s="7"/>
      <c r="F32" s="8" t="s">
        <v>24</v>
      </c>
      <c r="G32" s="30" t="s">
        <v>17</v>
      </c>
      <c r="H32" s="74"/>
      <c r="I32" s="74"/>
      <c r="J32" s="74">
        <v>200</v>
      </c>
      <c r="K32" s="74">
        <v>75</v>
      </c>
      <c r="L32" s="74"/>
      <c r="M32" s="74"/>
    </row>
    <row r="33" spans="1:13" ht="25.5" thickBot="1" x14ac:dyDescent="0.3">
      <c r="A33" s="2" t="s">
        <v>103</v>
      </c>
      <c r="B33" s="31">
        <v>3</v>
      </c>
      <c r="C33" s="54" t="s">
        <v>104</v>
      </c>
      <c r="D33" s="31">
        <v>3</v>
      </c>
      <c r="E33" s="31"/>
      <c r="F33" s="32" t="s">
        <v>39</v>
      </c>
      <c r="G33" s="33" t="s">
        <v>17</v>
      </c>
      <c r="H33" s="75">
        <v>54.8</v>
      </c>
      <c r="I33" s="75">
        <v>58.6</v>
      </c>
      <c r="J33" s="75">
        <v>58.6</v>
      </c>
      <c r="K33" s="75">
        <v>58.6</v>
      </c>
      <c r="L33" s="75">
        <v>58.6</v>
      </c>
      <c r="M33" s="75">
        <v>58.6</v>
      </c>
    </row>
    <row r="34" spans="1:13" ht="72.75" thickBot="1" x14ac:dyDescent="0.3">
      <c r="A34" s="2" t="s">
        <v>103</v>
      </c>
      <c r="B34" s="41">
        <v>4</v>
      </c>
      <c r="C34" s="58"/>
      <c r="D34" s="41"/>
      <c r="E34" s="41"/>
      <c r="F34" s="36" t="s">
        <v>40</v>
      </c>
      <c r="G34" s="35" t="s">
        <v>17</v>
      </c>
      <c r="H34" s="76">
        <f>H35+H42+H57+H58</f>
        <v>1869.6</v>
      </c>
      <c r="I34" s="76">
        <f t="shared" ref="I34:M34" si="10">I35+I42+I57+I58</f>
        <v>2249.8999999999996</v>
      </c>
      <c r="J34" s="76">
        <f t="shared" si="10"/>
        <v>1867.22</v>
      </c>
      <c r="K34" s="76">
        <f t="shared" si="10"/>
        <v>1867.2</v>
      </c>
      <c r="L34" s="76">
        <f t="shared" si="10"/>
        <v>1763.7000000000003</v>
      </c>
      <c r="M34" s="76">
        <f t="shared" si="10"/>
        <v>1763.7000000000003</v>
      </c>
    </row>
    <row r="35" spans="1:13" ht="84.75" x14ac:dyDescent="0.25">
      <c r="A35" s="2" t="s">
        <v>103</v>
      </c>
      <c r="B35" s="38">
        <v>4</v>
      </c>
      <c r="C35" s="55" t="s">
        <v>103</v>
      </c>
      <c r="D35" s="38"/>
      <c r="E35" s="38"/>
      <c r="F35" s="39" t="s">
        <v>41</v>
      </c>
      <c r="G35" s="34" t="s">
        <v>17</v>
      </c>
      <c r="H35" s="79">
        <f>H36+H37+H38+H39+H40+H41</f>
        <v>61.7</v>
      </c>
      <c r="I35" s="79">
        <f t="shared" ref="I35:M35" si="11">I36+I37+I38+I39+I40+I41</f>
        <v>103.6</v>
      </c>
      <c r="J35" s="79">
        <f t="shared" si="11"/>
        <v>94.699999999999989</v>
      </c>
      <c r="K35" s="79">
        <f t="shared" si="11"/>
        <v>94.699999999999989</v>
      </c>
      <c r="L35" s="79">
        <f t="shared" si="11"/>
        <v>72.599999999999994</v>
      </c>
      <c r="M35" s="79">
        <f t="shared" si="11"/>
        <v>72.599999999999994</v>
      </c>
    </row>
    <row r="36" spans="1:13" ht="53.25" customHeight="1" x14ac:dyDescent="0.25">
      <c r="A36" s="2" t="s">
        <v>103</v>
      </c>
      <c r="B36" s="7">
        <v>4</v>
      </c>
      <c r="C36" s="53" t="s">
        <v>103</v>
      </c>
      <c r="D36" s="7">
        <v>1</v>
      </c>
      <c r="E36" s="7"/>
      <c r="F36" s="8" t="s">
        <v>42</v>
      </c>
      <c r="G36" s="6" t="s">
        <v>17</v>
      </c>
      <c r="H36" s="74">
        <v>5</v>
      </c>
      <c r="I36" s="74">
        <v>5.0999999999999996</v>
      </c>
      <c r="J36" s="74">
        <v>7.9</v>
      </c>
      <c r="K36" s="74">
        <v>7.9</v>
      </c>
      <c r="L36" s="74">
        <v>7.9</v>
      </c>
      <c r="M36" s="74">
        <v>7.9</v>
      </c>
    </row>
    <row r="37" spans="1:13" ht="24.75" x14ac:dyDescent="0.25">
      <c r="A37" s="2" t="s">
        <v>103</v>
      </c>
      <c r="B37" s="7">
        <v>4</v>
      </c>
      <c r="C37" s="53" t="s">
        <v>103</v>
      </c>
      <c r="D37" s="7">
        <v>2</v>
      </c>
      <c r="E37" s="7"/>
      <c r="F37" s="8" t="s">
        <v>43</v>
      </c>
      <c r="G37" s="6" t="s">
        <v>17</v>
      </c>
      <c r="H37" s="74">
        <v>9.1</v>
      </c>
      <c r="I37" s="74">
        <v>5</v>
      </c>
      <c r="J37" s="74">
        <v>9.1</v>
      </c>
      <c r="K37" s="74">
        <v>9.1</v>
      </c>
      <c r="L37" s="74">
        <v>9.1</v>
      </c>
      <c r="M37" s="74">
        <v>9.1</v>
      </c>
    </row>
    <row r="38" spans="1:13" ht="24.75" x14ac:dyDescent="0.25">
      <c r="A38" s="2" t="s">
        <v>103</v>
      </c>
      <c r="B38" s="7">
        <v>4</v>
      </c>
      <c r="C38" s="53" t="s">
        <v>103</v>
      </c>
      <c r="D38" s="7">
        <v>3</v>
      </c>
      <c r="E38" s="7"/>
      <c r="F38" s="8" t="s">
        <v>44</v>
      </c>
      <c r="G38" s="6" t="s">
        <v>17</v>
      </c>
      <c r="H38" s="74">
        <v>11.4</v>
      </c>
      <c r="I38" s="74">
        <v>15</v>
      </c>
      <c r="J38" s="74">
        <v>12</v>
      </c>
      <c r="K38" s="74">
        <v>12</v>
      </c>
      <c r="L38" s="74">
        <v>12</v>
      </c>
      <c r="M38" s="74">
        <v>12</v>
      </c>
    </row>
    <row r="39" spans="1:13" ht="24.75" x14ac:dyDescent="0.25">
      <c r="A39" s="2" t="s">
        <v>103</v>
      </c>
      <c r="B39" s="7">
        <v>4</v>
      </c>
      <c r="C39" s="53" t="s">
        <v>103</v>
      </c>
      <c r="D39" s="7">
        <v>4</v>
      </c>
      <c r="E39" s="7"/>
      <c r="F39" s="8" t="s">
        <v>45</v>
      </c>
      <c r="G39" s="6" t="s">
        <v>17</v>
      </c>
      <c r="H39" s="74">
        <v>33.5</v>
      </c>
      <c r="I39" s="74">
        <v>47</v>
      </c>
      <c r="J39" s="74">
        <v>39.799999999999997</v>
      </c>
      <c r="K39" s="74">
        <v>39.799999999999997</v>
      </c>
      <c r="L39" s="74">
        <v>39.799999999999997</v>
      </c>
      <c r="M39" s="74">
        <v>39.799999999999997</v>
      </c>
    </row>
    <row r="40" spans="1:13" ht="24.75" x14ac:dyDescent="0.25">
      <c r="A40" s="2" t="s">
        <v>103</v>
      </c>
      <c r="B40" s="7">
        <v>4</v>
      </c>
      <c r="C40" s="53" t="s">
        <v>103</v>
      </c>
      <c r="D40" s="7">
        <v>5</v>
      </c>
      <c r="E40" s="7"/>
      <c r="F40" s="8" t="s">
        <v>46</v>
      </c>
      <c r="G40" s="6" t="s">
        <v>17</v>
      </c>
      <c r="H40" s="74">
        <v>0</v>
      </c>
      <c r="I40" s="74"/>
      <c r="J40" s="74">
        <v>0</v>
      </c>
      <c r="K40" s="74"/>
      <c r="L40" s="74"/>
      <c r="M40" s="74"/>
    </row>
    <row r="41" spans="1:13" x14ac:dyDescent="0.25">
      <c r="A41" s="2" t="s">
        <v>103</v>
      </c>
      <c r="B41" s="7">
        <v>4</v>
      </c>
      <c r="C41" s="53" t="s">
        <v>103</v>
      </c>
      <c r="D41" s="7">
        <v>6</v>
      </c>
      <c r="E41" s="7"/>
      <c r="F41" s="8" t="s">
        <v>47</v>
      </c>
      <c r="G41" s="6" t="s">
        <v>17</v>
      </c>
      <c r="H41" s="74">
        <v>2.7</v>
      </c>
      <c r="I41" s="74">
        <v>31.5</v>
      </c>
      <c r="J41" s="74">
        <v>25.9</v>
      </c>
      <c r="K41" s="74">
        <v>25.9</v>
      </c>
      <c r="L41" s="74">
        <v>3.8</v>
      </c>
      <c r="M41" s="74">
        <v>3.8</v>
      </c>
    </row>
    <row r="42" spans="1:13" x14ac:dyDescent="0.25">
      <c r="A42" s="89" t="s">
        <v>103</v>
      </c>
      <c r="B42" s="99">
        <v>4</v>
      </c>
      <c r="C42" s="102" t="s">
        <v>104</v>
      </c>
      <c r="D42" s="99"/>
      <c r="E42" s="99"/>
      <c r="F42" s="96" t="s">
        <v>54</v>
      </c>
      <c r="G42" s="124" t="s">
        <v>17</v>
      </c>
      <c r="H42" s="93">
        <f>H47+H48+H49+H50+H55+H56+H46</f>
        <v>315.10000000000002</v>
      </c>
      <c r="I42" s="93">
        <f>I47+I48+I49+I50+I55+I56</f>
        <v>233.5</v>
      </c>
      <c r="J42" s="93">
        <f t="shared" ref="J42:M42" si="12">J47+J48+J49+J50+J55+J56</f>
        <v>223.52</v>
      </c>
      <c r="K42" s="93">
        <f t="shared" si="12"/>
        <v>223.5</v>
      </c>
      <c r="L42" s="93">
        <f t="shared" si="12"/>
        <v>326.5</v>
      </c>
      <c r="M42" s="93">
        <f t="shared" si="12"/>
        <v>326.5</v>
      </c>
    </row>
    <row r="43" spans="1:13" x14ac:dyDescent="0.25">
      <c r="A43" s="90"/>
      <c r="B43" s="100"/>
      <c r="C43" s="103"/>
      <c r="D43" s="100"/>
      <c r="E43" s="100"/>
      <c r="F43" s="97"/>
      <c r="G43" s="125"/>
      <c r="H43" s="94"/>
      <c r="I43" s="94"/>
      <c r="J43" s="94"/>
      <c r="K43" s="94"/>
      <c r="L43" s="94"/>
      <c r="M43" s="94"/>
    </row>
    <row r="44" spans="1:13" x14ac:dyDescent="0.25">
      <c r="A44" s="90"/>
      <c r="B44" s="100"/>
      <c r="C44" s="103"/>
      <c r="D44" s="100"/>
      <c r="E44" s="100"/>
      <c r="F44" s="97"/>
      <c r="G44" s="125"/>
      <c r="H44" s="94"/>
      <c r="I44" s="94"/>
      <c r="J44" s="94"/>
      <c r="K44" s="94"/>
      <c r="L44" s="94"/>
      <c r="M44" s="94"/>
    </row>
    <row r="45" spans="1:13" ht="60.75" customHeight="1" x14ac:dyDescent="0.25">
      <c r="A45" s="91"/>
      <c r="B45" s="101"/>
      <c r="C45" s="104"/>
      <c r="D45" s="101"/>
      <c r="E45" s="101"/>
      <c r="F45" s="98"/>
      <c r="G45" s="126"/>
      <c r="H45" s="95"/>
      <c r="I45" s="95"/>
      <c r="J45" s="95"/>
      <c r="K45" s="95"/>
      <c r="L45" s="95"/>
      <c r="M45" s="95"/>
    </row>
    <row r="46" spans="1:13" ht="102" customHeight="1" x14ac:dyDescent="0.25">
      <c r="A46" s="2" t="s">
        <v>103</v>
      </c>
      <c r="B46" s="60">
        <v>4</v>
      </c>
      <c r="C46" s="61" t="s">
        <v>104</v>
      </c>
      <c r="D46" s="60">
        <v>1</v>
      </c>
      <c r="E46" s="60"/>
      <c r="F46" s="39" t="s">
        <v>113</v>
      </c>
      <c r="G46" s="62" t="s">
        <v>17</v>
      </c>
      <c r="H46" s="84">
        <v>89.1</v>
      </c>
      <c r="I46" s="80"/>
      <c r="J46" s="80"/>
      <c r="K46" s="80"/>
      <c r="L46" s="80"/>
      <c r="M46" s="80"/>
    </row>
    <row r="47" spans="1:13" ht="48.75" x14ac:dyDescent="0.25">
      <c r="A47" s="2" t="s">
        <v>103</v>
      </c>
      <c r="B47" s="7">
        <v>4</v>
      </c>
      <c r="C47" s="53" t="s">
        <v>104</v>
      </c>
      <c r="D47" s="7">
        <v>2</v>
      </c>
      <c r="E47" s="7"/>
      <c r="F47" s="8" t="s">
        <v>48</v>
      </c>
      <c r="G47" s="6" t="s">
        <v>17</v>
      </c>
      <c r="H47" s="74">
        <v>15</v>
      </c>
      <c r="I47" s="74">
        <v>15</v>
      </c>
      <c r="J47" s="74">
        <v>15</v>
      </c>
      <c r="K47" s="74">
        <v>15</v>
      </c>
      <c r="L47" s="74">
        <v>15</v>
      </c>
      <c r="M47" s="74">
        <v>15</v>
      </c>
    </row>
    <row r="48" spans="1:13" ht="36.75" x14ac:dyDescent="0.25">
      <c r="A48" s="2" t="s">
        <v>103</v>
      </c>
      <c r="B48" s="7">
        <v>4</v>
      </c>
      <c r="C48" s="53" t="s">
        <v>104</v>
      </c>
      <c r="D48" s="7">
        <v>3</v>
      </c>
      <c r="E48" s="7"/>
      <c r="F48" s="8" t="s">
        <v>49</v>
      </c>
      <c r="G48" s="6" t="s">
        <v>17</v>
      </c>
      <c r="H48" s="74">
        <v>15</v>
      </c>
      <c r="I48" s="74">
        <v>15</v>
      </c>
      <c r="J48" s="74">
        <v>15</v>
      </c>
      <c r="K48" s="74">
        <v>15</v>
      </c>
      <c r="L48" s="74">
        <v>15</v>
      </c>
      <c r="M48" s="74">
        <v>15</v>
      </c>
    </row>
    <row r="49" spans="1:13" x14ac:dyDescent="0.25">
      <c r="A49" s="2" t="s">
        <v>103</v>
      </c>
      <c r="B49" s="7">
        <v>4</v>
      </c>
      <c r="C49" s="53" t="s">
        <v>104</v>
      </c>
      <c r="D49" s="7">
        <v>4</v>
      </c>
      <c r="E49" s="7"/>
      <c r="F49" s="8" t="s">
        <v>50</v>
      </c>
      <c r="G49" s="6" t="s">
        <v>17</v>
      </c>
      <c r="H49" s="74">
        <v>13.5</v>
      </c>
      <c r="I49" s="74">
        <v>15</v>
      </c>
      <c r="J49" s="74">
        <v>15</v>
      </c>
      <c r="K49" s="74">
        <v>15</v>
      </c>
      <c r="L49" s="74">
        <v>15</v>
      </c>
      <c r="M49" s="74">
        <v>15</v>
      </c>
    </row>
    <row r="50" spans="1:13" x14ac:dyDescent="0.25">
      <c r="A50" s="2" t="s">
        <v>103</v>
      </c>
      <c r="B50" s="99">
        <v>4</v>
      </c>
      <c r="C50" s="102" t="s">
        <v>104</v>
      </c>
      <c r="D50" s="99">
        <v>5</v>
      </c>
      <c r="E50" s="99"/>
      <c r="F50" s="112" t="s">
        <v>55</v>
      </c>
      <c r="G50" s="124" t="s">
        <v>17</v>
      </c>
      <c r="H50" s="121">
        <v>63.8</v>
      </c>
      <c r="I50" s="121">
        <v>69.8</v>
      </c>
      <c r="J50" s="121">
        <v>110</v>
      </c>
      <c r="K50" s="121">
        <v>110</v>
      </c>
      <c r="L50" s="121">
        <v>215</v>
      </c>
      <c r="M50" s="121">
        <v>215</v>
      </c>
    </row>
    <row r="51" spans="1:13" x14ac:dyDescent="0.25">
      <c r="A51" s="2" t="s">
        <v>103</v>
      </c>
      <c r="B51" s="115"/>
      <c r="C51" s="117"/>
      <c r="D51" s="115"/>
      <c r="E51" s="115"/>
      <c r="F51" s="113"/>
      <c r="G51" s="125"/>
      <c r="H51" s="122"/>
      <c r="I51" s="122"/>
      <c r="J51" s="122"/>
      <c r="K51" s="122"/>
      <c r="L51" s="122"/>
      <c r="M51" s="122"/>
    </row>
    <row r="52" spans="1:13" x14ac:dyDescent="0.25">
      <c r="A52" s="2" t="s">
        <v>103</v>
      </c>
      <c r="B52" s="115"/>
      <c r="C52" s="117"/>
      <c r="D52" s="115"/>
      <c r="E52" s="115"/>
      <c r="F52" s="113"/>
      <c r="G52" s="125"/>
      <c r="H52" s="122"/>
      <c r="I52" s="122"/>
      <c r="J52" s="122"/>
      <c r="K52" s="122"/>
      <c r="L52" s="122"/>
      <c r="M52" s="122"/>
    </row>
    <row r="53" spans="1:13" x14ac:dyDescent="0.25">
      <c r="A53" s="2" t="s">
        <v>103</v>
      </c>
      <c r="B53" s="115"/>
      <c r="C53" s="117"/>
      <c r="D53" s="115"/>
      <c r="E53" s="115"/>
      <c r="F53" s="113"/>
      <c r="G53" s="125"/>
      <c r="H53" s="122"/>
      <c r="I53" s="122"/>
      <c r="J53" s="122"/>
      <c r="K53" s="122"/>
      <c r="L53" s="122"/>
      <c r="M53" s="122"/>
    </row>
    <row r="54" spans="1:13" ht="79.5" customHeight="1" x14ac:dyDescent="0.25">
      <c r="A54" s="2" t="s">
        <v>103</v>
      </c>
      <c r="B54" s="116"/>
      <c r="C54" s="118"/>
      <c r="D54" s="116"/>
      <c r="E54" s="116"/>
      <c r="F54" s="114"/>
      <c r="G54" s="126"/>
      <c r="H54" s="123"/>
      <c r="I54" s="123"/>
      <c r="J54" s="123"/>
      <c r="K54" s="123"/>
      <c r="L54" s="123"/>
      <c r="M54" s="123"/>
    </row>
    <row r="55" spans="1:13" ht="60.75" x14ac:dyDescent="0.25">
      <c r="A55" s="2" t="s">
        <v>103</v>
      </c>
      <c r="B55" s="7">
        <v>4</v>
      </c>
      <c r="C55" s="53" t="s">
        <v>104</v>
      </c>
      <c r="D55" s="7">
        <v>6</v>
      </c>
      <c r="E55" s="7"/>
      <c r="F55" s="8" t="s">
        <v>51</v>
      </c>
      <c r="G55" s="6" t="s">
        <v>17</v>
      </c>
      <c r="H55" s="74">
        <v>52</v>
      </c>
      <c r="I55" s="74">
        <v>52</v>
      </c>
      <c r="J55" s="74">
        <v>52</v>
      </c>
      <c r="K55" s="74">
        <v>52</v>
      </c>
      <c r="L55" s="74">
        <v>50</v>
      </c>
      <c r="M55" s="74">
        <v>50</v>
      </c>
    </row>
    <row r="56" spans="1:13" ht="36.75" x14ac:dyDescent="0.25">
      <c r="A56" s="2" t="s">
        <v>103</v>
      </c>
      <c r="B56" s="7">
        <v>4</v>
      </c>
      <c r="C56" s="53" t="s">
        <v>104</v>
      </c>
      <c r="D56" s="7">
        <v>7</v>
      </c>
      <c r="E56" s="7"/>
      <c r="F56" s="8" t="s">
        <v>52</v>
      </c>
      <c r="G56" s="6" t="s">
        <v>17</v>
      </c>
      <c r="H56" s="74">
        <v>66.7</v>
      </c>
      <c r="I56" s="74">
        <v>66.7</v>
      </c>
      <c r="J56" s="74">
        <v>16.52</v>
      </c>
      <c r="K56" s="74">
        <v>16.5</v>
      </c>
      <c r="L56" s="74">
        <v>16.5</v>
      </c>
      <c r="M56" s="74">
        <v>16.5</v>
      </c>
    </row>
    <row r="57" spans="1:13" ht="24.75" x14ac:dyDescent="0.25">
      <c r="A57" s="59" t="s">
        <v>103</v>
      </c>
      <c r="B57" s="31">
        <v>4</v>
      </c>
      <c r="C57" s="54" t="s">
        <v>105</v>
      </c>
      <c r="D57" s="31"/>
      <c r="E57" s="31"/>
      <c r="F57" s="47" t="s">
        <v>53</v>
      </c>
      <c r="G57" s="37" t="s">
        <v>17</v>
      </c>
      <c r="H57" s="81">
        <v>1136.4000000000001</v>
      </c>
      <c r="I57" s="81">
        <v>1399</v>
      </c>
      <c r="J57" s="81">
        <v>1450</v>
      </c>
      <c r="K57" s="81">
        <v>1450</v>
      </c>
      <c r="L57" s="81">
        <v>1234.7</v>
      </c>
      <c r="M57" s="81">
        <v>1234.7</v>
      </c>
    </row>
    <row r="58" spans="1:13" ht="64.5" customHeight="1" thickBot="1" x14ac:dyDescent="0.3">
      <c r="A58" s="59" t="s">
        <v>103</v>
      </c>
      <c r="B58" s="31">
        <v>4</v>
      </c>
      <c r="C58" s="54" t="s">
        <v>106</v>
      </c>
      <c r="D58" s="31">
        <v>1</v>
      </c>
      <c r="E58" s="31"/>
      <c r="F58" s="85" t="s">
        <v>114</v>
      </c>
      <c r="G58" s="37"/>
      <c r="H58" s="81">
        <v>356.4</v>
      </c>
      <c r="I58" s="81">
        <v>513.79999999999995</v>
      </c>
      <c r="J58" s="81">
        <v>99</v>
      </c>
      <c r="K58" s="81">
        <v>99</v>
      </c>
      <c r="L58" s="81">
        <v>129.9</v>
      </c>
      <c r="M58" s="81">
        <v>129.9</v>
      </c>
    </row>
    <row r="59" spans="1:13" ht="44.25" thickBot="1" x14ac:dyDescent="0.3">
      <c r="A59" s="86" t="s">
        <v>103</v>
      </c>
      <c r="B59" s="41">
        <v>5</v>
      </c>
      <c r="C59" s="58"/>
      <c r="D59" s="41"/>
      <c r="E59" s="41"/>
      <c r="F59" s="36" t="s">
        <v>56</v>
      </c>
      <c r="G59" s="35" t="s">
        <v>14</v>
      </c>
      <c r="H59" s="87">
        <f t="shared" ref="H59:M59" si="13">H60+H61+H62+H67+H71+H77+H84+H87+H91+H98</f>
        <v>24028.799999999996</v>
      </c>
      <c r="I59" s="87">
        <f t="shared" si="13"/>
        <v>26002.100000000002</v>
      </c>
      <c r="J59" s="87">
        <f t="shared" si="13"/>
        <v>28138.800000000003</v>
      </c>
      <c r="K59" s="87">
        <f t="shared" si="13"/>
        <v>27949.100000000002</v>
      </c>
      <c r="L59" s="87">
        <f t="shared" si="13"/>
        <v>24892.2</v>
      </c>
      <c r="M59" s="88">
        <f t="shared" si="13"/>
        <v>25969.200000000001</v>
      </c>
    </row>
    <row r="60" spans="1:13" ht="24.75" x14ac:dyDescent="0.25">
      <c r="A60" s="19" t="s">
        <v>103</v>
      </c>
      <c r="B60" s="38">
        <v>5</v>
      </c>
      <c r="C60" s="55" t="s">
        <v>103</v>
      </c>
      <c r="D60" s="38"/>
      <c r="E60" s="38"/>
      <c r="F60" s="39" t="s">
        <v>57</v>
      </c>
      <c r="G60" s="50" t="s">
        <v>17</v>
      </c>
      <c r="H60" s="79">
        <v>3682.4</v>
      </c>
      <c r="I60" s="79">
        <v>3726.4</v>
      </c>
      <c r="J60" s="79">
        <v>3803.8</v>
      </c>
      <c r="K60" s="79">
        <v>3703.8</v>
      </c>
      <c r="L60" s="79">
        <v>3731.7</v>
      </c>
      <c r="M60" s="79">
        <v>3731.7</v>
      </c>
    </row>
    <row r="61" spans="1:13" ht="36.75" x14ac:dyDescent="0.25">
      <c r="A61" s="2" t="s">
        <v>103</v>
      </c>
      <c r="B61" s="7">
        <v>5</v>
      </c>
      <c r="C61" s="53" t="s">
        <v>104</v>
      </c>
      <c r="D61" s="7"/>
      <c r="E61" s="7"/>
      <c r="F61" s="29" t="s">
        <v>58</v>
      </c>
      <c r="G61" s="46" t="s">
        <v>17</v>
      </c>
      <c r="H61" s="82">
        <v>18386.599999999999</v>
      </c>
      <c r="I61" s="82">
        <v>20714.8</v>
      </c>
      <c r="J61" s="82">
        <v>20870.400000000001</v>
      </c>
      <c r="K61" s="82">
        <v>21620.7</v>
      </c>
      <c r="L61" s="82">
        <v>18184.400000000001</v>
      </c>
      <c r="M61" s="82">
        <v>18184.400000000001</v>
      </c>
    </row>
    <row r="62" spans="1:13" ht="24.75" x14ac:dyDescent="0.25">
      <c r="A62" s="2" t="s">
        <v>103</v>
      </c>
      <c r="B62" s="7">
        <v>5</v>
      </c>
      <c r="C62" s="53" t="s">
        <v>105</v>
      </c>
      <c r="D62" s="7"/>
      <c r="E62" s="7"/>
      <c r="F62" s="29" t="s">
        <v>59</v>
      </c>
      <c r="G62" s="46" t="s">
        <v>17</v>
      </c>
      <c r="H62" s="82">
        <f>H63+H64+H65+H66</f>
        <v>168.1</v>
      </c>
      <c r="I62" s="82">
        <f t="shared" ref="I62:M62" si="14">I63+I64+I65+I66</f>
        <v>140.19999999999999</v>
      </c>
      <c r="J62" s="82">
        <f t="shared" si="14"/>
        <v>140.19999999999999</v>
      </c>
      <c r="K62" s="82">
        <f t="shared" si="14"/>
        <v>140.19999999999999</v>
      </c>
      <c r="L62" s="82">
        <f t="shared" si="14"/>
        <v>260.60000000000002</v>
      </c>
      <c r="M62" s="82">
        <f t="shared" si="14"/>
        <v>260.60000000000002</v>
      </c>
    </row>
    <row r="63" spans="1:13" ht="48.75" x14ac:dyDescent="0.25">
      <c r="A63" s="2" t="s">
        <v>103</v>
      </c>
      <c r="B63" s="7">
        <v>5</v>
      </c>
      <c r="C63" s="53" t="s">
        <v>105</v>
      </c>
      <c r="D63" s="7">
        <v>1</v>
      </c>
      <c r="E63" s="7"/>
      <c r="F63" s="8" t="s">
        <v>60</v>
      </c>
      <c r="G63" s="6" t="s">
        <v>17</v>
      </c>
      <c r="H63" s="83">
        <v>97.5</v>
      </c>
      <c r="I63" s="83">
        <v>40.200000000000003</v>
      </c>
      <c r="J63" s="83">
        <v>50.2</v>
      </c>
      <c r="K63" s="83">
        <v>50.2</v>
      </c>
      <c r="L63" s="83">
        <v>120.6</v>
      </c>
      <c r="M63" s="83">
        <v>120.6</v>
      </c>
    </row>
    <row r="64" spans="1:13" ht="36.75" x14ac:dyDescent="0.25">
      <c r="A64" s="2" t="s">
        <v>103</v>
      </c>
      <c r="B64" s="7">
        <v>5</v>
      </c>
      <c r="C64" s="53" t="s">
        <v>105</v>
      </c>
      <c r="D64" s="7">
        <v>2</v>
      </c>
      <c r="E64" s="7"/>
      <c r="F64" s="8" t="s">
        <v>61</v>
      </c>
      <c r="G64" s="6" t="s">
        <v>17</v>
      </c>
      <c r="H64" s="83">
        <v>50</v>
      </c>
      <c r="I64" s="83">
        <v>50</v>
      </c>
      <c r="J64" s="83">
        <v>75</v>
      </c>
      <c r="K64" s="83">
        <v>75</v>
      </c>
      <c r="L64" s="83">
        <v>75</v>
      </c>
      <c r="M64" s="83">
        <v>75</v>
      </c>
    </row>
    <row r="65" spans="1:13" ht="24.75" x14ac:dyDescent="0.25">
      <c r="A65" s="2" t="s">
        <v>103</v>
      </c>
      <c r="B65" s="7">
        <v>5</v>
      </c>
      <c r="C65" s="53" t="s">
        <v>105</v>
      </c>
      <c r="D65" s="7">
        <v>3</v>
      </c>
      <c r="E65" s="7"/>
      <c r="F65" s="8" t="s">
        <v>62</v>
      </c>
      <c r="G65" s="6" t="s">
        <v>17</v>
      </c>
      <c r="H65" s="83">
        <v>0</v>
      </c>
      <c r="I65" s="83"/>
      <c r="J65" s="83">
        <v>0</v>
      </c>
      <c r="K65" s="83">
        <v>0</v>
      </c>
      <c r="L65" s="83">
        <v>40</v>
      </c>
      <c r="M65" s="83">
        <v>40</v>
      </c>
    </row>
    <row r="66" spans="1:13" ht="48.75" x14ac:dyDescent="0.25">
      <c r="A66" s="2" t="s">
        <v>103</v>
      </c>
      <c r="B66" s="7">
        <v>5</v>
      </c>
      <c r="C66" s="53" t="s">
        <v>105</v>
      </c>
      <c r="D66" s="7">
        <v>4</v>
      </c>
      <c r="E66" s="7"/>
      <c r="F66" s="8" t="s">
        <v>63</v>
      </c>
      <c r="G66" s="6" t="s">
        <v>17</v>
      </c>
      <c r="H66" s="83">
        <v>20.6</v>
      </c>
      <c r="I66" s="83">
        <v>50</v>
      </c>
      <c r="J66" s="83">
        <v>15</v>
      </c>
      <c r="K66" s="83">
        <v>15</v>
      </c>
      <c r="L66" s="83">
        <v>25</v>
      </c>
      <c r="M66" s="83">
        <v>25</v>
      </c>
    </row>
    <row r="67" spans="1:13" ht="36.75" x14ac:dyDescent="0.25">
      <c r="A67" s="2" t="s">
        <v>103</v>
      </c>
      <c r="B67" s="7">
        <v>5</v>
      </c>
      <c r="C67" s="53" t="s">
        <v>106</v>
      </c>
      <c r="D67" s="7"/>
      <c r="E67" s="7"/>
      <c r="F67" s="29" t="s">
        <v>64</v>
      </c>
      <c r="G67" s="6" t="s">
        <v>17</v>
      </c>
      <c r="H67" s="82">
        <f>H68+H69+H70</f>
        <v>331.5</v>
      </c>
      <c r="I67" s="82">
        <f t="shared" ref="I67:M67" si="15">I68+I69+I70</f>
        <v>235.8</v>
      </c>
      <c r="J67" s="82">
        <f t="shared" si="15"/>
        <v>261</v>
      </c>
      <c r="K67" s="82">
        <f t="shared" si="15"/>
        <v>261</v>
      </c>
      <c r="L67" s="82">
        <f t="shared" si="15"/>
        <v>508.8</v>
      </c>
      <c r="M67" s="82">
        <f t="shared" si="15"/>
        <v>508.8</v>
      </c>
    </row>
    <row r="68" spans="1:13" x14ac:dyDescent="0.25">
      <c r="A68" s="2" t="s">
        <v>103</v>
      </c>
      <c r="B68" s="7">
        <v>5</v>
      </c>
      <c r="C68" s="53" t="s">
        <v>106</v>
      </c>
      <c r="D68" s="7">
        <v>1</v>
      </c>
      <c r="E68" s="7"/>
      <c r="F68" s="8" t="s">
        <v>65</v>
      </c>
      <c r="G68" s="6" t="s">
        <v>17</v>
      </c>
      <c r="H68" s="83">
        <v>331.5</v>
      </c>
      <c r="I68" s="83">
        <v>235.8</v>
      </c>
      <c r="J68" s="83">
        <v>150.5</v>
      </c>
      <c r="K68" s="83">
        <v>150.5</v>
      </c>
      <c r="L68" s="83">
        <v>361</v>
      </c>
      <c r="M68" s="83">
        <v>361</v>
      </c>
    </row>
    <row r="69" spans="1:13" ht="24.75" x14ac:dyDescent="0.25">
      <c r="A69" s="2" t="s">
        <v>103</v>
      </c>
      <c r="B69" s="7">
        <v>5</v>
      </c>
      <c r="C69" s="53" t="s">
        <v>106</v>
      </c>
      <c r="D69" s="7">
        <v>2</v>
      </c>
      <c r="E69" s="7"/>
      <c r="F69" s="8" t="s">
        <v>66</v>
      </c>
      <c r="G69" s="6" t="s">
        <v>17</v>
      </c>
      <c r="H69" s="83">
        <v>0</v>
      </c>
      <c r="I69" s="83">
        <v>0</v>
      </c>
      <c r="J69" s="83">
        <v>70</v>
      </c>
      <c r="K69" s="83">
        <v>70</v>
      </c>
      <c r="L69" s="83">
        <v>107.3</v>
      </c>
      <c r="M69" s="83">
        <v>107.3</v>
      </c>
    </row>
    <row r="70" spans="1:13" ht="24.75" x14ac:dyDescent="0.25">
      <c r="A70" s="2" t="s">
        <v>103</v>
      </c>
      <c r="B70" s="7">
        <v>5</v>
      </c>
      <c r="C70" s="53" t="s">
        <v>106</v>
      </c>
      <c r="D70" s="7">
        <v>3</v>
      </c>
      <c r="E70" s="7"/>
      <c r="F70" s="8" t="s">
        <v>67</v>
      </c>
      <c r="G70" s="6" t="s">
        <v>17</v>
      </c>
      <c r="H70" s="83"/>
      <c r="I70" s="83"/>
      <c r="J70" s="83">
        <v>40.5</v>
      </c>
      <c r="K70" s="83">
        <v>40.5</v>
      </c>
      <c r="L70" s="83">
        <v>40.5</v>
      </c>
      <c r="M70" s="83">
        <v>40.5</v>
      </c>
    </row>
    <row r="71" spans="1:13" ht="24.75" x14ac:dyDescent="0.25">
      <c r="A71" s="2" t="s">
        <v>103</v>
      </c>
      <c r="B71" s="7">
        <v>5</v>
      </c>
      <c r="C71" s="53" t="s">
        <v>107</v>
      </c>
      <c r="D71" s="7"/>
      <c r="E71" s="7"/>
      <c r="F71" s="29" t="s">
        <v>68</v>
      </c>
      <c r="G71" s="6" t="s">
        <v>17</v>
      </c>
      <c r="H71" s="82">
        <f>H72+H73+H74+H75+H76</f>
        <v>272.89999999999998</v>
      </c>
      <c r="I71" s="82">
        <f t="shared" ref="I71:M71" si="16">I72+I73+I74+I75+I76</f>
        <v>249.8</v>
      </c>
      <c r="J71" s="82">
        <f t="shared" si="16"/>
        <v>453.4</v>
      </c>
      <c r="K71" s="82">
        <f t="shared" si="16"/>
        <v>453.4</v>
      </c>
      <c r="L71" s="82">
        <f t="shared" si="16"/>
        <v>286.5</v>
      </c>
      <c r="M71" s="82">
        <f t="shared" si="16"/>
        <v>286.5</v>
      </c>
    </row>
    <row r="72" spans="1:13" x14ac:dyDescent="0.25">
      <c r="A72" s="2" t="s">
        <v>103</v>
      </c>
      <c r="B72" s="7">
        <v>5</v>
      </c>
      <c r="C72" s="53" t="s">
        <v>107</v>
      </c>
      <c r="D72" s="7">
        <v>1</v>
      </c>
      <c r="E72" s="7"/>
      <c r="F72" s="8" t="s">
        <v>69</v>
      </c>
      <c r="G72" s="6" t="s">
        <v>17</v>
      </c>
      <c r="H72" s="83">
        <v>136.5</v>
      </c>
      <c r="I72" s="83">
        <v>79.3</v>
      </c>
      <c r="J72" s="83">
        <v>120</v>
      </c>
      <c r="K72" s="83">
        <v>120</v>
      </c>
      <c r="L72" s="83">
        <v>120</v>
      </c>
      <c r="M72" s="83">
        <v>120</v>
      </c>
    </row>
    <row r="73" spans="1:13" ht="36.75" x14ac:dyDescent="0.25">
      <c r="A73" s="2" t="s">
        <v>103</v>
      </c>
      <c r="B73" s="7">
        <v>5</v>
      </c>
      <c r="C73" s="53" t="s">
        <v>107</v>
      </c>
      <c r="D73" s="7">
        <v>2</v>
      </c>
      <c r="E73" s="7"/>
      <c r="F73" s="8" t="s">
        <v>70</v>
      </c>
      <c r="G73" s="6" t="s">
        <v>17</v>
      </c>
      <c r="H73" s="83">
        <v>92.9</v>
      </c>
      <c r="I73" s="83">
        <v>105.5</v>
      </c>
      <c r="J73" s="83">
        <v>90</v>
      </c>
      <c r="K73" s="83">
        <v>90</v>
      </c>
      <c r="L73" s="83">
        <v>90</v>
      </c>
      <c r="M73" s="83">
        <v>90</v>
      </c>
    </row>
    <row r="74" spans="1:13" ht="24.75" x14ac:dyDescent="0.25">
      <c r="A74" s="2" t="s">
        <v>103</v>
      </c>
      <c r="B74" s="7">
        <v>5</v>
      </c>
      <c r="C74" s="53" t="s">
        <v>107</v>
      </c>
      <c r="D74" s="7">
        <v>3</v>
      </c>
      <c r="E74" s="7"/>
      <c r="F74" s="8" t="s">
        <v>71</v>
      </c>
      <c r="G74" s="6" t="s">
        <v>17</v>
      </c>
      <c r="H74" s="83">
        <v>15</v>
      </c>
      <c r="I74" s="83">
        <v>15</v>
      </c>
      <c r="J74" s="83">
        <v>15</v>
      </c>
      <c r="K74" s="83">
        <v>15</v>
      </c>
      <c r="L74" s="83">
        <v>15</v>
      </c>
      <c r="M74" s="83">
        <v>15</v>
      </c>
    </row>
    <row r="75" spans="1:13" ht="36.75" x14ac:dyDescent="0.25">
      <c r="A75" s="2" t="s">
        <v>103</v>
      </c>
      <c r="B75" s="7">
        <v>5</v>
      </c>
      <c r="C75" s="53" t="s">
        <v>107</v>
      </c>
      <c r="D75" s="7">
        <v>4</v>
      </c>
      <c r="E75" s="7"/>
      <c r="F75" s="8" t="s">
        <v>72</v>
      </c>
      <c r="G75" s="6" t="s">
        <v>17</v>
      </c>
      <c r="H75" s="83">
        <v>0</v>
      </c>
      <c r="I75" s="83"/>
      <c r="J75" s="83">
        <v>61.5</v>
      </c>
      <c r="K75" s="83">
        <v>61.5</v>
      </c>
      <c r="L75" s="83">
        <v>61.5</v>
      </c>
      <c r="M75" s="83">
        <v>61.5</v>
      </c>
    </row>
    <row r="76" spans="1:13" ht="48.75" x14ac:dyDescent="0.25">
      <c r="A76" s="2" t="s">
        <v>103</v>
      </c>
      <c r="B76" s="7">
        <v>5</v>
      </c>
      <c r="C76" s="53" t="s">
        <v>107</v>
      </c>
      <c r="D76" s="7">
        <v>5</v>
      </c>
      <c r="E76" s="7"/>
      <c r="F76" s="8" t="s">
        <v>73</v>
      </c>
      <c r="G76" s="6" t="s">
        <v>17</v>
      </c>
      <c r="H76" s="83">
        <v>28.5</v>
      </c>
      <c r="I76" s="83">
        <v>50</v>
      </c>
      <c r="J76" s="83">
        <v>166.9</v>
      </c>
      <c r="K76" s="83">
        <v>166.9</v>
      </c>
      <c r="L76" s="83"/>
      <c r="M76" s="83"/>
    </row>
    <row r="77" spans="1:13" x14ac:dyDescent="0.25">
      <c r="A77" s="2" t="s">
        <v>103</v>
      </c>
      <c r="B77" s="7">
        <v>5</v>
      </c>
      <c r="C77" s="53" t="s">
        <v>108</v>
      </c>
      <c r="D77" s="7"/>
      <c r="E77" s="7"/>
      <c r="F77" s="29" t="s">
        <v>74</v>
      </c>
      <c r="G77" s="46" t="s">
        <v>17</v>
      </c>
      <c r="H77" s="82">
        <f>H78+H80+H79+H81+H82+H83</f>
        <v>456.09999999999997</v>
      </c>
      <c r="I77" s="82">
        <f t="shared" ref="I77:M77" si="17">I78+I80+I79+I81+I82+I83</f>
        <v>312.89999999999998</v>
      </c>
      <c r="J77" s="82">
        <f t="shared" si="17"/>
        <v>230</v>
      </c>
      <c r="K77" s="82">
        <f t="shared" si="17"/>
        <v>230</v>
      </c>
      <c r="L77" s="82">
        <f t="shared" si="17"/>
        <v>490.2</v>
      </c>
      <c r="M77" s="82">
        <f t="shared" si="17"/>
        <v>490.2</v>
      </c>
    </row>
    <row r="78" spans="1:13" ht="24.75" x14ac:dyDescent="0.25">
      <c r="A78" s="2" t="s">
        <v>103</v>
      </c>
      <c r="B78" s="7">
        <v>5</v>
      </c>
      <c r="C78" s="53" t="s">
        <v>108</v>
      </c>
      <c r="D78" s="7">
        <v>1</v>
      </c>
      <c r="E78" s="7"/>
      <c r="F78" s="8" t="s">
        <v>75</v>
      </c>
      <c r="G78" s="6" t="s">
        <v>17</v>
      </c>
      <c r="H78" s="83">
        <v>277.2</v>
      </c>
      <c r="I78" s="83">
        <v>154.9</v>
      </c>
      <c r="J78" s="83">
        <v>100</v>
      </c>
      <c r="K78" s="83">
        <v>100</v>
      </c>
      <c r="L78" s="83">
        <v>324</v>
      </c>
      <c r="M78" s="83">
        <v>324</v>
      </c>
    </row>
    <row r="79" spans="1:13" ht="24.75" x14ac:dyDescent="0.25">
      <c r="A79" s="2" t="s">
        <v>103</v>
      </c>
      <c r="B79" s="7">
        <v>5</v>
      </c>
      <c r="C79" s="53" t="s">
        <v>108</v>
      </c>
      <c r="D79" s="7">
        <v>2</v>
      </c>
      <c r="E79" s="7"/>
      <c r="F79" s="8" t="s">
        <v>76</v>
      </c>
      <c r="G79" s="6" t="s">
        <v>17</v>
      </c>
      <c r="H79" s="83">
        <v>53.7</v>
      </c>
      <c r="I79" s="83">
        <v>15</v>
      </c>
      <c r="J79" s="83">
        <v>20</v>
      </c>
      <c r="K79" s="83">
        <v>20</v>
      </c>
      <c r="L79" s="83">
        <v>20</v>
      </c>
      <c r="M79" s="83">
        <v>20</v>
      </c>
    </row>
    <row r="80" spans="1:13" ht="48.75" x14ac:dyDescent="0.25">
      <c r="A80" s="2" t="s">
        <v>103</v>
      </c>
      <c r="B80" s="7">
        <v>5</v>
      </c>
      <c r="C80" s="53" t="s">
        <v>108</v>
      </c>
      <c r="D80" s="7">
        <v>3</v>
      </c>
      <c r="E80" s="7"/>
      <c r="F80" s="8" t="s">
        <v>77</v>
      </c>
      <c r="G80" s="6" t="s">
        <v>17</v>
      </c>
      <c r="H80" s="83">
        <v>34</v>
      </c>
      <c r="I80" s="83">
        <v>34</v>
      </c>
      <c r="J80" s="83">
        <v>40</v>
      </c>
      <c r="K80" s="83">
        <v>40</v>
      </c>
      <c r="L80" s="83">
        <v>40</v>
      </c>
      <c r="M80" s="83">
        <v>40</v>
      </c>
    </row>
    <row r="81" spans="1:13" ht="36.75" x14ac:dyDescent="0.25">
      <c r="A81" s="2" t="s">
        <v>103</v>
      </c>
      <c r="B81" s="7">
        <v>5</v>
      </c>
      <c r="C81" s="53" t="s">
        <v>108</v>
      </c>
      <c r="D81" s="7">
        <v>4</v>
      </c>
      <c r="E81" s="7"/>
      <c r="F81" s="8" t="s">
        <v>78</v>
      </c>
      <c r="G81" s="6" t="s">
        <v>17</v>
      </c>
      <c r="H81" s="83">
        <v>59</v>
      </c>
      <c r="I81" s="83">
        <v>77</v>
      </c>
      <c r="J81" s="83">
        <v>10</v>
      </c>
      <c r="K81" s="83">
        <v>10</v>
      </c>
      <c r="L81" s="83">
        <v>46.2</v>
      </c>
      <c r="M81" s="83">
        <v>46.2</v>
      </c>
    </row>
    <row r="82" spans="1:13" x14ac:dyDescent="0.25">
      <c r="A82" s="2" t="s">
        <v>103</v>
      </c>
      <c r="B82" s="7">
        <v>5</v>
      </c>
      <c r="C82" s="53" t="s">
        <v>108</v>
      </c>
      <c r="D82" s="7">
        <v>5</v>
      </c>
      <c r="E82" s="7"/>
      <c r="F82" s="8" t="s">
        <v>79</v>
      </c>
      <c r="G82" s="6" t="s">
        <v>17</v>
      </c>
      <c r="H82" s="83">
        <v>20</v>
      </c>
      <c r="I82" s="83">
        <v>20</v>
      </c>
      <c r="J82" s="83">
        <v>20</v>
      </c>
      <c r="K82" s="83">
        <v>20</v>
      </c>
      <c r="L82" s="83">
        <v>20</v>
      </c>
      <c r="M82" s="83">
        <v>20</v>
      </c>
    </row>
    <row r="83" spans="1:13" ht="60.75" x14ac:dyDescent="0.25">
      <c r="A83" s="2" t="s">
        <v>103</v>
      </c>
      <c r="B83" s="7">
        <v>5</v>
      </c>
      <c r="C83" s="53" t="s">
        <v>108</v>
      </c>
      <c r="D83" s="7">
        <v>6</v>
      </c>
      <c r="E83" s="7"/>
      <c r="F83" s="8" t="s">
        <v>80</v>
      </c>
      <c r="G83" s="6" t="s">
        <v>17</v>
      </c>
      <c r="H83" s="83">
        <v>12.2</v>
      </c>
      <c r="I83" s="83">
        <v>12</v>
      </c>
      <c r="J83" s="83">
        <v>40</v>
      </c>
      <c r="K83" s="83">
        <v>40</v>
      </c>
      <c r="L83" s="83">
        <v>40</v>
      </c>
      <c r="M83" s="83">
        <v>40</v>
      </c>
    </row>
    <row r="84" spans="1:13" ht="24.75" x14ac:dyDescent="0.25">
      <c r="A84" s="2" t="s">
        <v>103</v>
      </c>
      <c r="B84" s="7">
        <v>5</v>
      </c>
      <c r="C84" s="53" t="s">
        <v>109</v>
      </c>
      <c r="D84" s="7"/>
      <c r="E84" s="7"/>
      <c r="F84" s="29" t="s">
        <v>81</v>
      </c>
      <c r="G84" s="46" t="s">
        <v>17</v>
      </c>
      <c r="H84" s="82">
        <f>H85+H86</f>
        <v>0</v>
      </c>
      <c r="I84" s="82">
        <f t="shared" ref="I84:M84" si="18">I85+I86</f>
        <v>0</v>
      </c>
      <c r="J84" s="82">
        <f t="shared" si="18"/>
        <v>0</v>
      </c>
      <c r="K84" s="82">
        <f t="shared" si="18"/>
        <v>0</v>
      </c>
      <c r="L84" s="82">
        <f t="shared" si="18"/>
        <v>18</v>
      </c>
      <c r="M84" s="82">
        <f t="shared" si="18"/>
        <v>48</v>
      </c>
    </row>
    <row r="85" spans="1:13" x14ac:dyDescent="0.25">
      <c r="A85" s="2" t="s">
        <v>103</v>
      </c>
      <c r="B85" s="7">
        <v>5</v>
      </c>
      <c r="C85" s="53" t="s">
        <v>109</v>
      </c>
      <c r="D85" s="7">
        <v>1</v>
      </c>
      <c r="E85" s="7"/>
      <c r="F85" s="8" t="s">
        <v>82</v>
      </c>
      <c r="G85" s="6" t="s">
        <v>17</v>
      </c>
      <c r="H85" s="83">
        <v>0</v>
      </c>
      <c r="I85" s="83"/>
      <c r="J85" s="83"/>
      <c r="K85" s="83"/>
      <c r="L85" s="83">
        <v>3</v>
      </c>
      <c r="M85" s="83">
        <v>3</v>
      </c>
    </row>
    <row r="86" spans="1:13" x14ac:dyDescent="0.25">
      <c r="A86" s="2" t="s">
        <v>103</v>
      </c>
      <c r="B86" s="7">
        <v>5</v>
      </c>
      <c r="C86" s="53" t="s">
        <v>109</v>
      </c>
      <c r="D86" s="7">
        <v>2</v>
      </c>
      <c r="E86" s="7"/>
      <c r="F86" s="8" t="s">
        <v>83</v>
      </c>
      <c r="G86" s="6" t="s">
        <v>17</v>
      </c>
      <c r="H86" s="83">
        <v>0</v>
      </c>
      <c r="I86" s="83"/>
      <c r="J86" s="83"/>
      <c r="K86" s="83"/>
      <c r="L86" s="83">
        <v>15</v>
      </c>
      <c r="M86" s="83">
        <v>45</v>
      </c>
    </row>
    <row r="87" spans="1:13" ht="48.75" x14ac:dyDescent="0.25">
      <c r="A87" s="2" t="s">
        <v>103</v>
      </c>
      <c r="B87" s="7">
        <v>5</v>
      </c>
      <c r="C87" s="53" t="s">
        <v>110</v>
      </c>
      <c r="D87" s="7"/>
      <c r="E87" s="7"/>
      <c r="F87" s="29" t="s">
        <v>84</v>
      </c>
      <c r="G87" s="46" t="s">
        <v>17</v>
      </c>
      <c r="H87" s="82">
        <f>H88+H89+H90</f>
        <v>444.29999999999995</v>
      </c>
      <c r="I87" s="82">
        <f t="shared" ref="I87:M87" si="19">I88+I89+I90</f>
        <v>511.5</v>
      </c>
      <c r="J87" s="82">
        <f t="shared" si="19"/>
        <v>490</v>
      </c>
      <c r="K87" s="82">
        <f t="shared" si="19"/>
        <v>490</v>
      </c>
      <c r="L87" s="82">
        <f t="shared" si="19"/>
        <v>500</v>
      </c>
      <c r="M87" s="82">
        <f t="shared" si="19"/>
        <v>500</v>
      </c>
    </row>
    <row r="88" spans="1:13" ht="36.75" x14ac:dyDescent="0.25">
      <c r="A88" s="2" t="s">
        <v>103</v>
      </c>
      <c r="B88" s="7">
        <v>5</v>
      </c>
      <c r="C88" s="53" t="s">
        <v>110</v>
      </c>
      <c r="D88" s="7">
        <v>1</v>
      </c>
      <c r="E88" s="7"/>
      <c r="F88" s="8" t="s">
        <v>85</v>
      </c>
      <c r="G88" s="6" t="s">
        <v>17</v>
      </c>
      <c r="H88" s="83">
        <v>404.4</v>
      </c>
      <c r="I88" s="83">
        <v>471.5</v>
      </c>
      <c r="J88" s="83">
        <v>435</v>
      </c>
      <c r="K88" s="83">
        <v>435</v>
      </c>
      <c r="L88" s="83">
        <v>440</v>
      </c>
      <c r="M88" s="83">
        <v>440</v>
      </c>
    </row>
    <row r="89" spans="1:13" ht="48.75" x14ac:dyDescent="0.25">
      <c r="A89" s="2" t="s">
        <v>103</v>
      </c>
      <c r="B89" s="7">
        <v>5</v>
      </c>
      <c r="C89" s="53" t="s">
        <v>110</v>
      </c>
      <c r="D89" s="7">
        <v>2</v>
      </c>
      <c r="E89" s="7"/>
      <c r="F89" s="8" t="s">
        <v>86</v>
      </c>
      <c r="G89" s="6" t="s">
        <v>17</v>
      </c>
      <c r="H89" s="83"/>
      <c r="I89" s="83"/>
      <c r="J89" s="83">
        <v>15</v>
      </c>
      <c r="K89" s="83">
        <v>15</v>
      </c>
      <c r="L89" s="83">
        <v>15</v>
      </c>
      <c r="M89" s="83">
        <v>15</v>
      </c>
    </row>
    <row r="90" spans="1:13" ht="24.75" x14ac:dyDescent="0.25">
      <c r="A90" s="2" t="s">
        <v>103</v>
      </c>
      <c r="B90" s="7">
        <v>5</v>
      </c>
      <c r="C90" s="53" t="s">
        <v>110</v>
      </c>
      <c r="D90" s="7">
        <v>3</v>
      </c>
      <c r="E90" s="7"/>
      <c r="F90" s="8" t="s">
        <v>87</v>
      </c>
      <c r="G90" s="6" t="s">
        <v>17</v>
      </c>
      <c r="H90" s="83">
        <v>39.9</v>
      </c>
      <c r="I90" s="83">
        <v>40</v>
      </c>
      <c r="J90" s="83">
        <v>40</v>
      </c>
      <c r="K90" s="83">
        <v>40</v>
      </c>
      <c r="L90" s="83">
        <v>45</v>
      </c>
      <c r="M90" s="83">
        <v>45</v>
      </c>
    </row>
    <row r="91" spans="1:13" ht="48.75" x14ac:dyDescent="0.25">
      <c r="A91" s="2" t="s">
        <v>103</v>
      </c>
      <c r="B91" s="7">
        <v>5</v>
      </c>
      <c r="C91" s="53" t="s">
        <v>111</v>
      </c>
      <c r="D91" s="7"/>
      <c r="E91" s="7"/>
      <c r="F91" s="29" t="s">
        <v>21</v>
      </c>
      <c r="G91" s="29" t="s">
        <v>88</v>
      </c>
      <c r="H91" s="82">
        <f>H92+H93+H94+H95+H96+H97</f>
        <v>171.8</v>
      </c>
      <c r="I91" s="82">
        <f t="shared" ref="I91:M91" si="20">I92+I93+I94+I95+I96+I97</f>
        <v>75</v>
      </c>
      <c r="J91" s="82">
        <f t="shared" si="20"/>
        <v>1850</v>
      </c>
      <c r="K91" s="82">
        <f t="shared" si="20"/>
        <v>1010</v>
      </c>
      <c r="L91" s="82">
        <f t="shared" si="20"/>
        <v>872</v>
      </c>
      <c r="M91" s="82">
        <f t="shared" si="20"/>
        <v>1919</v>
      </c>
    </row>
    <row r="92" spans="1:13" ht="36.75" x14ac:dyDescent="0.25">
      <c r="A92" s="2" t="s">
        <v>103</v>
      </c>
      <c r="B92" s="7">
        <v>5</v>
      </c>
      <c r="C92" s="53" t="s">
        <v>111</v>
      </c>
      <c r="D92" s="7">
        <v>1</v>
      </c>
      <c r="E92" s="7"/>
      <c r="F92" s="8" t="s">
        <v>89</v>
      </c>
      <c r="G92" s="8" t="s">
        <v>90</v>
      </c>
      <c r="H92" s="83">
        <v>94.1</v>
      </c>
      <c r="I92" s="83">
        <v>0</v>
      </c>
      <c r="J92" s="83">
        <v>120</v>
      </c>
      <c r="K92" s="83">
        <v>0</v>
      </c>
      <c r="L92" s="83">
        <v>120</v>
      </c>
      <c r="M92" s="83">
        <v>0</v>
      </c>
    </row>
    <row r="93" spans="1:13" ht="24.75" x14ac:dyDescent="0.25">
      <c r="A93" s="2" t="s">
        <v>103</v>
      </c>
      <c r="B93" s="7">
        <v>5</v>
      </c>
      <c r="C93" s="53" t="s">
        <v>111</v>
      </c>
      <c r="D93" s="7">
        <v>2</v>
      </c>
      <c r="E93" s="7"/>
      <c r="F93" s="8" t="s">
        <v>91</v>
      </c>
      <c r="G93" s="8" t="s">
        <v>90</v>
      </c>
      <c r="H93" s="83">
        <v>32.700000000000003</v>
      </c>
      <c r="I93" s="83">
        <v>25</v>
      </c>
      <c r="J93" s="83">
        <v>0</v>
      </c>
      <c r="K93" s="83">
        <v>930</v>
      </c>
      <c r="L93" s="83">
        <v>702</v>
      </c>
      <c r="M93" s="83">
        <v>702</v>
      </c>
    </row>
    <row r="94" spans="1:13" ht="24.75" x14ac:dyDescent="0.25">
      <c r="A94" s="2" t="s">
        <v>103</v>
      </c>
      <c r="B94" s="7">
        <v>5</v>
      </c>
      <c r="C94" s="53" t="s">
        <v>111</v>
      </c>
      <c r="D94" s="7">
        <v>3</v>
      </c>
      <c r="E94" s="7"/>
      <c r="F94" s="8" t="s">
        <v>92</v>
      </c>
      <c r="G94" s="8" t="s">
        <v>90</v>
      </c>
      <c r="H94" s="83">
        <v>9</v>
      </c>
      <c r="I94" s="83">
        <v>10</v>
      </c>
      <c r="J94" s="83">
        <v>40</v>
      </c>
      <c r="K94" s="83">
        <v>40</v>
      </c>
      <c r="L94" s="83">
        <v>10</v>
      </c>
      <c r="M94" s="83">
        <v>10</v>
      </c>
    </row>
    <row r="95" spans="1:13" ht="24.75" x14ac:dyDescent="0.25">
      <c r="A95" s="2" t="s">
        <v>103</v>
      </c>
      <c r="B95" s="7">
        <v>5</v>
      </c>
      <c r="C95" s="53" t="s">
        <v>111</v>
      </c>
      <c r="D95" s="7">
        <v>4</v>
      </c>
      <c r="E95" s="7"/>
      <c r="F95" s="8" t="s">
        <v>93</v>
      </c>
      <c r="G95" s="8" t="s">
        <v>90</v>
      </c>
      <c r="H95" s="83">
        <v>0</v>
      </c>
      <c r="I95" s="83">
        <v>0</v>
      </c>
      <c r="J95" s="83">
        <v>140</v>
      </c>
      <c r="K95" s="83">
        <v>0</v>
      </c>
      <c r="L95" s="83">
        <v>0</v>
      </c>
      <c r="M95" s="83">
        <v>140</v>
      </c>
    </row>
    <row r="96" spans="1:13" ht="24.75" x14ac:dyDescent="0.25">
      <c r="A96" s="2" t="s">
        <v>103</v>
      </c>
      <c r="B96" s="7">
        <v>5</v>
      </c>
      <c r="C96" s="53" t="s">
        <v>111</v>
      </c>
      <c r="D96" s="7">
        <v>5</v>
      </c>
      <c r="E96" s="7"/>
      <c r="F96" s="8" t="s">
        <v>94</v>
      </c>
      <c r="G96" s="8" t="s">
        <v>90</v>
      </c>
      <c r="H96" s="83">
        <v>0</v>
      </c>
      <c r="I96" s="83">
        <v>0</v>
      </c>
      <c r="J96" s="83">
        <v>1510</v>
      </c>
      <c r="K96" s="83">
        <v>0</v>
      </c>
      <c r="L96" s="83">
        <v>0</v>
      </c>
      <c r="M96" s="83">
        <v>1027</v>
      </c>
    </row>
    <row r="97" spans="1:13" x14ac:dyDescent="0.25">
      <c r="A97" s="2" t="s">
        <v>103</v>
      </c>
      <c r="B97" s="7">
        <v>5</v>
      </c>
      <c r="C97" s="53" t="s">
        <v>111</v>
      </c>
      <c r="D97" s="7">
        <v>6</v>
      </c>
      <c r="E97" s="7"/>
      <c r="F97" s="8" t="s">
        <v>32</v>
      </c>
      <c r="G97" s="8" t="s">
        <v>95</v>
      </c>
      <c r="H97" s="83">
        <v>36</v>
      </c>
      <c r="I97" s="83">
        <v>40</v>
      </c>
      <c r="J97" s="83">
        <v>40</v>
      </c>
      <c r="K97" s="83">
        <v>40</v>
      </c>
      <c r="L97" s="83">
        <v>40</v>
      </c>
      <c r="M97" s="83">
        <v>40</v>
      </c>
    </row>
    <row r="98" spans="1:13" ht="24.75" x14ac:dyDescent="0.25">
      <c r="A98" s="2" t="s">
        <v>103</v>
      </c>
      <c r="B98" s="7">
        <v>5</v>
      </c>
      <c r="C98" s="53">
        <v>10</v>
      </c>
      <c r="D98" s="7"/>
      <c r="E98" s="7"/>
      <c r="F98" s="29" t="s">
        <v>96</v>
      </c>
      <c r="G98" s="46"/>
      <c r="H98" s="82">
        <f>H99</f>
        <v>115.1</v>
      </c>
      <c r="I98" s="82">
        <f t="shared" ref="I98:M98" si="21">I99</f>
        <v>35.700000000000003</v>
      </c>
      <c r="J98" s="82">
        <f t="shared" si="21"/>
        <v>40</v>
      </c>
      <c r="K98" s="82">
        <f t="shared" si="21"/>
        <v>40</v>
      </c>
      <c r="L98" s="82">
        <f t="shared" si="21"/>
        <v>40</v>
      </c>
      <c r="M98" s="82">
        <f t="shared" si="21"/>
        <v>40</v>
      </c>
    </row>
    <row r="99" spans="1:13" x14ac:dyDescent="0.25">
      <c r="A99" s="2" t="s">
        <v>103</v>
      </c>
      <c r="B99" s="7">
        <v>5</v>
      </c>
      <c r="C99" s="53">
        <v>10</v>
      </c>
      <c r="D99" s="7">
        <v>1</v>
      </c>
      <c r="E99" s="7"/>
      <c r="F99" s="8" t="s">
        <v>97</v>
      </c>
      <c r="G99" s="6" t="s">
        <v>17</v>
      </c>
      <c r="H99" s="83">
        <v>115.1</v>
      </c>
      <c r="I99" s="83">
        <v>35.700000000000003</v>
      </c>
      <c r="J99" s="83">
        <v>40</v>
      </c>
      <c r="K99" s="83">
        <v>40</v>
      </c>
      <c r="L99" s="83">
        <v>40</v>
      </c>
      <c r="M99" s="83">
        <v>40</v>
      </c>
    </row>
  </sheetData>
  <mergeCells count="34">
    <mergeCell ref="H5:M5"/>
    <mergeCell ref="L50:L54"/>
    <mergeCell ref="M50:M54"/>
    <mergeCell ref="G42:G45"/>
    <mergeCell ref="H42:H45"/>
    <mergeCell ref="I42:I45"/>
    <mergeCell ref="J42:J45"/>
    <mergeCell ref="K42:K45"/>
    <mergeCell ref="G50:G54"/>
    <mergeCell ref="H50:H54"/>
    <mergeCell ref="I50:I54"/>
    <mergeCell ref="J50:J54"/>
    <mergeCell ref="K50:K54"/>
    <mergeCell ref="F50:F54"/>
    <mergeCell ref="B50:B54"/>
    <mergeCell ref="C50:C54"/>
    <mergeCell ref="D50:D54"/>
    <mergeCell ref="E50:E54"/>
    <mergeCell ref="A42:A45"/>
    <mergeCell ref="J1:M1"/>
    <mergeCell ref="J2:M2"/>
    <mergeCell ref="J3:M3"/>
    <mergeCell ref="L42:L45"/>
    <mergeCell ref="M42:M45"/>
    <mergeCell ref="F42:F45"/>
    <mergeCell ref="B42:B45"/>
    <mergeCell ref="C42:C45"/>
    <mergeCell ref="D42:D45"/>
    <mergeCell ref="E42:E45"/>
    <mergeCell ref="A3:E3"/>
    <mergeCell ref="A4:M4"/>
    <mergeCell ref="A5:E5"/>
    <mergeCell ref="F5:F6"/>
    <mergeCell ref="G5:G6"/>
  </mergeCells>
  <pageMargins left="0.70866141732283472" right="0.70866141732283472" top="0.31" bottom="0.31" header="0.31496062992125984" footer="0.31496062992125984"/>
  <pageSetup paperSize="9" scale="81" orientation="landscape" verticalDpi="0" r:id="rId1"/>
  <rowBreaks count="1" manualBreakCount="1">
    <brk id="2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2018-11-14T02:08:49Z</dcterms:modified>
</cp:coreProperties>
</file>